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55" yWindow="3855" windowWidth="18900" windowHeight="11055" tabRatio="890" activeTab="0"/>
  </bookViews>
  <sheets>
    <sheet name="Provider Info &amp; Instructions" sheetId="1" r:id="rId1"/>
    <sheet name="Attachment H-1" sheetId="2" r:id="rId2"/>
    <sheet name="H-1 Narrative" sheetId="3" r:id="rId3"/>
    <sheet name="Attachment H-2" sheetId="4" r:id="rId4"/>
    <sheet name="H-2 Narrative" sheetId="5" r:id="rId5"/>
    <sheet name="Attachment H-3" sheetId="6" r:id="rId6"/>
    <sheet name="H-3 Narrative" sheetId="7" r:id="rId7"/>
    <sheet name="Attachment H-4.1" sheetId="8" r:id="rId8"/>
    <sheet name="H-4.1 Narrative" sheetId="9" r:id="rId9"/>
    <sheet name="Attachment H-4.2" sheetId="10" r:id="rId10"/>
    <sheet name="H-4.2 Narrative" sheetId="11" r:id="rId11"/>
    <sheet name="Attachment H-4.3" sheetId="12" r:id="rId12"/>
    <sheet name="H-4.3 Narrative" sheetId="13" r:id="rId13"/>
    <sheet name="Attachment H-5" sheetId="14" r:id="rId14"/>
    <sheet name="H-5 Narrative" sheetId="15" r:id="rId15"/>
    <sheet name="Attachment H-6" sheetId="16" r:id="rId16"/>
    <sheet name="H-6 Narrative" sheetId="17" r:id="rId17"/>
    <sheet name="DataSheet" sheetId="18" state="hidden" r:id="rId18"/>
    <sheet name="DataValidations" sheetId="19" state="hidden" r:id="rId19"/>
  </sheets>
  <definedNames>
    <definedName name="_xlnm.Print_Area" localSheetId="2">'H-1 Narrative'!$A$1:$U$61</definedName>
    <definedName name="_xlnm.Print_Area" localSheetId="4">'H-2 Narrative'!$A$1:$L$44</definedName>
    <definedName name="_xlnm.Print_Area" localSheetId="6">'H-3 Narrative'!$A$1:$O$45</definedName>
    <definedName name="_xlnm.Print_Area" localSheetId="8">'H-4.1 Narrative'!$A$1:$F$50</definedName>
    <definedName name="_xlnm.Print_Area" localSheetId="10">'H-4.2 Narrative'!$A$1:$M$50</definedName>
    <definedName name="_xlnm.Print_Area" localSheetId="12">'H-4.3 Narrative'!$A$1:$P$77</definedName>
    <definedName name="_xlnm.Print_Area" localSheetId="14">'H-5 Narrative'!$A$1:$F$36</definedName>
    <definedName name="_xlnm.Print_Titles" localSheetId="5">'Attachment H-3'!$6:$8</definedName>
    <definedName name="_xlnm.Print_Titles" localSheetId="0">'Provider Info &amp; Instructions'!$1:$17</definedName>
  </definedNames>
  <calcPr fullCalcOnLoad="1"/>
</workbook>
</file>

<file path=xl/comments6.xml><?xml version="1.0" encoding="utf-8"?>
<comments xmlns="http://schemas.openxmlformats.org/spreadsheetml/2006/main">
  <authors>
    <author>Robert W. Holloway</author>
  </authors>
  <commentList>
    <comment ref="B42"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3"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4"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5"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6"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7"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8"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9"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List>
</comments>
</file>

<file path=xl/sharedStrings.xml><?xml version="1.0" encoding="utf-8"?>
<sst xmlns="http://schemas.openxmlformats.org/spreadsheetml/2006/main" count="356" uniqueCount="245">
  <si>
    <t>Please indicate the provider name, solicitation number, and version number number in the fields below.  You must also save the file according to the prescribed naming convention (as illustrated in cell C10).  Cell C14 will confirm when you have correctly named the file.</t>
  </si>
  <si>
    <t>Respondent (Provider) Name:</t>
  </si>
  <si>
    <t>&lt;Enter provider name&gt;</t>
  </si>
  <si>
    <t>Solicitation #:</t>
  </si>
  <si>
    <t>RFP#10701</t>
  </si>
  <si>
    <t>Enter a version number based on the number of submissions for Department review (initial submision = 1, 2nd submission = 2, etc.)</t>
  </si>
  <si>
    <t>Version #:</t>
  </si>
  <si>
    <t>&lt;Enter version number, e.g., 1, 2, 3&gt;</t>
  </si>
  <si>
    <t>The required file name is:</t>
  </si>
  <si>
    <t>Your file name is:</t>
  </si>
  <si>
    <t>(Note: After saving the file, it may be necessary to click on the cell above, press F2, and press enter to update the formula,)</t>
  </si>
  <si>
    <r>
      <rPr>
        <sz val="10"/>
        <rFont val="Arial"/>
        <family val="2"/>
      </rPr>
      <t xml:space="preserve">NOTE:  </t>
    </r>
    <r>
      <rPr>
        <b/>
        <sz val="10"/>
        <rFont val="Arial"/>
        <family val="2"/>
      </rPr>
      <t>Narrative tables must be completed for every attachment and every listed item must have a response,</t>
    </r>
    <r>
      <rPr>
        <sz val="10"/>
        <rFont val="Arial"/>
        <family val="2"/>
      </rPr>
      <t xml:space="preserve"> even if it is N/A or $0. The tables in the formal attachments (Attachment H-1, Attachment H-2, etc.) should not be edited besides entry of required data. Any further detail or explanations should be entered into the accompanying "Narrative" tables for each attachment.</t>
    </r>
  </si>
  <si>
    <r>
      <rPr>
        <b/>
        <sz val="10"/>
        <rFont val="Arial"/>
        <family val="2"/>
      </rPr>
      <t>I. BUDGET DETAIL INSTRUCTIONS</t>
    </r>
    <r>
      <rPr>
        <sz val="10"/>
        <rFont val="Arial"/>
        <family val="2"/>
      </rPr>
      <t xml:space="preserve">
</t>
    </r>
    <r>
      <rPr>
        <i/>
        <sz val="10"/>
        <rFont val="Arial"/>
        <family val="2"/>
      </rPr>
      <t xml:space="preserve">Included below are general instructions for completion of each attachment. Please refer to notes on each page for further detail on the specific information that is required for each section.
</t>
    </r>
    <r>
      <rPr>
        <sz val="10"/>
        <rFont val="Arial"/>
        <family val="2"/>
      </rPr>
      <t xml:space="preserve">
</t>
    </r>
    <r>
      <rPr>
        <b/>
        <sz val="10"/>
        <rFont val="Arial"/>
        <family val="2"/>
      </rPr>
      <t xml:space="preserve">A. CONSULTANT COSTS (Attachment H-1 and H-1 Narrative)
</t>
    </r>
    <r>
      <rPr>
        <i/>
        <sz val="10"/>
        <rFont val="Arial"/>
        <family val="2"/>
      </rPr>
      <t>Information regarding contracts with non-FTE medical and/or mental health staff should be included in this section.</t>
    </r>
    <r>
      <rPr>
        <b/>
        <sz val="10"/>
        <rFont val="Arial"/>
        <family val="2"/>
      </rPr>
      <t xml:space="preserve">
</t>
    </r>
    <r>
      <rPr>
        <sz val="10"/>
        <rFont val="Arial"/>
        <family val="2"/>
      </rPr>
      <t xml:space="preserve">
1. List the type of consultant needed for the project in Column 1.
2.  In Columns 2 and 3, enter the unit cost (e.g., $100) and the unit of measurement (e.g., per hour).
3. In Column 4, enter the number of units (e.g., hours) the consultant(s) will be providing. The formula in column 7 multiplies the unit cost (Column 2) by the number of units (Column 4) to derive the total cost for the consulting line item.
4. If any Match Funds are to be used, add them to Column 6. These are deducted from Column 7 via the formula in Column 5 to yield the total Program (DJJ) Total.
5. In the first table that appears in the H-1 Narrative attachment, if any line item included in H-1 is not explained in the programmatic narrative of the solicitation, provide an explanation of the service to be provided by the respective consultants in the first table.
6. In the second table that appears in the H-1 Narrative attachment, you must provide detail on "Other" consultants beyond those reported in the lines included in Attachment H-1. Please note that the consultants associated with the highest total expenses should be included in H-1, with additional lower overall cost consulting services described in the H-1 Narrative table (whose aggregate costs are included in the final line of Attachment H-1).</t>
    </r>
  </si>
  <si>
    <r>
      <rPr>
        <b/>
        <sz val="10"/>
        <rFont val="Arial"/>
        <family val="2"/>
      </rPr>
      <t xml:space="preserve">B. OPERATING CAPITAL OUTLAY (Attachment H-2 and H-2 Narrative)
</t>
    </r>
    <r>
      <rPr>
        <sz val="10"/>
        <rFont val="Arial"/>
        <family val="2"/>
      </rPr>
      <t xml:space="preserve">
</t>
    </r>
    <r>
      <rPr>
        <i/>
        <sz val="10"/>
        <rFont val="Arial"/>
        <family val="2"/>
      </rPr>
      <t>OCO includes items such as equipment and other tangible property of a non-consumable and non-expendable nature, the value or cost of which is $1,000 or more, and the normal expected life of which is one year or more, in addition to hardback books, the value or cost of which is $250 or more.</t>
    </r>
    <r>
      <rPr>
        <b/>
        <i/>
        <sz val="10"/>
        <rFont val="Arial"/>
        <family val="2"/>
      </rPr>
      <t xml:space="preserve">
</t>
    </r>
    <r>
      <rPr>
        <sz val="10"/>
        <rFont val="Arial"/>
        <family val="2"/>
      </rPr>
      <t xml:space="preserve">
1. List the type of equipment needed for the project in Column 1.
2. In Column 2, enter the unit cost (e.g., $1,200).
3. In Column 3, enter the measurable unit to be provided (e.g., per PC).
4. In Column 4, enter the number of units to be provided. The total will be calculated in Column 7.
5. In Column 6, add matching funds if applicable. The Program (DJJ) total will be calculated in Column 5.
6. In the H-2 Narrative, if a line item is not explained in the programmatic narrative of the solicitation or if it is not self-explanatory, provide an explanation of the Operating Capital Outlay.
</t>
    </r>
    <r>
      <rPr>
        <i/>
        <sz val="10"/>
        <rFont val="Arial"/>
        <family val="2"/>
      </rPr>
      <t xml:space="preserve">NOTE:  Computers, equipment and furniture under the OCO threshold ($1,000) should be included in Attachment H-4 or the accompanying narrative sections.
</t>
    </r>
  </si>
  <si>
    <r>
      <rPr>
        <b/>
        <sz val="10"/>
        <rFont val="Arial"/>
        <family val="2"/>
      </rPr>
      <t xml:space="preserve">C. PERSONNEL DETAIL (Attachment H-3 and H-3 Narrative)
</t>
    </r>
    <r>
      <rPr>
        <sz val="10"/>
        <rFont val="Arial"/>
        <family val="2"/>
      </rPr>
      <t xml:space="preserve">
</t>
    </r>
    <r>
      <rPr>
        <i/>
        <sz val="10"/>
        <rFont val="Arial"/>
        <family val="2"/>
      </rPr>
      <t xml:space="preserve">All positions common to provision of the similar solicited services are listed in the attachment.  Please provide required detail on the number of FTEs, salaries, and benefits of all staff assigned to the solicited service.
</t>
    </r>
    <r>
      <rPr>
        <sz val="10"/>
        <rFont val="Arial"/>
        <family val="2"/>
      </rPr>
      <t xml:space="preserve">
1. Enter the # of full-time equivalent staff (FTEs) that will be utilized for each listed position (Column 3). Note that this number can be less than 1.00  (e.g., 0.20 FTEs should be listed for staff that are allocated for one 8-hour day per week).
2. As a subgroup of the total FTEs for each position, enter the number of FTEs receiving benefits that are included in the total FTE figure in Column 4. For example, if 5.00 total FTEs are listed for a position, 3.00 of these may be staff receiving benefits (which would be indicated here), whereas the remaining 2.00 FTEs may be accounted for by 4 half-time employees (0.50 FTEs) who do not receive benefits. </t>
    </r>
    <r>
      <rPr>
        <b/>
        <sz val="10"/>
        <rFont val="Arial"/>
        <family val="2"/>
      </rPr>
      <t>If a value is not entered in column 4, benefits will not be calculated into total.</t>
    </r>
    <r>
      <rPr>
        <sz val="10"/>
        <rFont val="Arial"/>
        <family val="2"/>
      </rPr>
      <t xml:space="preserve">
3. Enter the gross monthly FTE salary to be paid for each position type (Column 5).
4. Enter the average monthly amount for fringe benefits (Columns 6 through 10) allocated to the FTEs listed in Column 4. The total will be calculated in Column 11). Any dollars reported under the ‘Other’ benefits category must be defined in the H-3 Narrative tab.
5. For positions funded through Match Funds, please enter the total matching funds (across all funded FTEs in the position) in Column 13.
6. In H-3 Narrative, provide all requested information for additional program staff (not listed in the staff included in Attachment H-3, as well as the allocation of corporate staff supporting the program. The totals from these two tables are carried into Attachment H-3 as summary values and included in the overall personnel totals.</t>
    </r>
  </si>
  <si>
    <r>
      <rPr>
        <b/>
        <sz val="10"/>
        <rFont val="Arial"/>
        <family val="2"/>
      </rPr>
      <t xml:space="preserve">D. EXPENSES (Attachments H-4.1, H-4.2, &amp; H-4.3 and accompanying narrative)
</t>
    </r>
    <r>
      <rPr>
        <i/>
        <sz val="10"/>
        <rFont val="Arial"/>
        <family val="2"/>
      </rPr>
      <t xml:space="preserve">Provide detail on expenses not included under definitions provided for other attachments (Personnel, Consulting, Services, or OCO) in this section. A catalog of common expenses is provided across three tables (H-4.1, H-4.2, H-4.3), with exceptions to be noted in accompanying narrative tables.
</t>
    </r>
    <r>
      <rPr>
        <sz val="10"/>
        <rFont val="Arial"/>
        <family val="2"/>
      </rPr>
      <t xml:space="preserve">
1. Column 1 includes a list of expenses needed for the project.
2. In Columns 2 and 3, enter the unit cost and the unit of measurement (e.g., $50 per square foot) for applicable expenses.
3. In Column 4, enter the number of units to be provided.
4. The total amount will be calculated in Column 7.
5. In Column 6, enter Matching Funds, if applicable, for each respective expense item.
6. If a line item is not explained in the programmatic narrative of the solicitation or if it is not self-explanatory, provide an explanation of the expense (H-4.1 Narrative, H-4.2 Narrative, H-4.3 Narrative).  Office supplies, utilities, rent, travel, etc., are examples of “self-explanatory” expenses, and do not require an explanation. A </t>
    </r>
    <r>
      <rPr>
        <u val="single"/>
        <sz val="10"/>
        <rFont val="Arial"/>
        <family val="2"/>
      </rPr>
      <t>detailed explanation</t>
    </r>
    <r>
      <rPr>
        <sz val="10"/>
        <rFont val="Arial"/>
        <family val="2"/>
      </rPr>
      <t xml:space="preserve"> of any General &amp; Administrative and Corporate Overhead expenses included in Attachment H-4.3 is required.</t>
    </r>
  </si>
  <si>
    <r>
      <rPr>
        <b/>
        <sz val="10"/>
        <rFont val="Arial"/>
        <family val="2"/>
      </rPr>
      <t xml:space="preserve">E. SERVICE EXPENDITURES (Attachment H-5)
</t>
    </r>
    <r>
      <rPr>
        <sz val="10"/>
        <rFont val="Arial"/>
        <family val="2"/>
      </rPr>
      <t>Contracted services aside from mental and health consulting services detailed in Attachment 1 are to be included in this section.</t>
    </r>
    <r>
      <rPr>
        <b/>
        <sz val="10"/>
        <rFont val="Arial"/>
        <family val="2"/>
      </rPr>
      <t xml:space="preserve">
</t>
    </r>
    <r>
      <rPr>
        <sz val="10"/>
        <rFont val="Arial"/>
        <family val="2"/>
      </rPr>
      <t xml:space="preserve">
1. List the type of subcontracted services needed for the project in Column 1.
2. In Columns 2 and 3, enter the unit cost and the unit of measurement (e.g., $20 per hour)
3. In Column 4, enter the number of units to be provided.
4. In Column 6, enter Matching Funds, if applicable, for the appropriate service expenses
5. If a line item is not explained in the programmatic narrative of the solicitation, provide an explanation of the Service Expense (H-5 Narrative).
</t>
    </r>
  </si>
  <si>
    <r>
      <rPr>
        <b/>
        <sz val="10"/>
        <rFont val="Arial"/>
        <family val="2"/>
      </rPr>
      <t>F. PROJECT BUDGET SUMMARY (Attachment H-6)</t>
    </r>
    <r>
      <rPr>
        <sz val="10"/>
        <rFont val="Arial"/>
        <family val="2"/>
      </rPr>
      <t xml:space="preserve">
</t>
    </r>
    <r>
      <rPr>
        <b/>
        <i/>
        <sz val="10"/>
        <rFont val="Arial"/>
        <family val="2"/>
      </rPr>
      <t xml:space="preserve">The Project Budget Summary shall display program costs to be paid by the Department if the project is funded.
</t>
    </r>
    <r>
      <rPr>
        <sz val="10"/>
        <rFont val="Arial"/>
        <family val="2"/>
      </rPr>
      <t xml:space="preserve">
1. As the Budget Detail Sheets are completed, the total amounts will be automatically calculated and populated into the respective budget categories on the Project Budget Summary (H-6).
2. Review the Project Budget Summary (H-6) to ensure all Budget Detail Sheets have been completed and costs populated in the budget categories.
3. Enter the Number of Beds/Slots (below table Column 5)
4. Calculate the Daily Per Diem Cost by dividing the Program Total (DJJ) by Number of Beds by Number of Days. 
</t>
    </r>
    <r>
      <rPr>
        <b/>
        <i/>
        <sz val="10"/>
        <rFont val="Arial"/>
        <family val="2"/>
      </rPr>
      <t>(B17 minus B15) ÷ (E19) ÷ (Total # of Days)</t>
    </r>
    <r>
      <rPr>
        <sz val="10"/>
        <rFont val="Arial"/>
        <family val="2"/>
      </rPr>
      <t xml:space="preserve">
5. Enter Unfilled Bed Rate Daily Costs (Column 5)
</t>
    </r>
  </si>
  <si>
    <r>
      <rPr>
        <b/>
        <sz val="10"/>
        <rFont val="Arial"/>
        <family val="2"/>
      </rPr>
      <t xml:space="preserve">G. PROJECT MATCH FUNDS SUMMARY INSTRUCTIONS
</t>
    </r>
    <r>
      <rPr>
        <i/>
        <sz val="10"/>
        <rFont val="Arial"/>
        <family val="2"/>
      </rPr>
      <t xml:space="preserve">For those projects receiving funds from sources in addition to the Department of Juvenile justice (e.g., the federal government), the Project Match Funds Summary column on the Project Budget Summary (ATTACHMENT H-6) will be auto populated as the Budget Detail sheets are completed.  </t>
    </r>
    <r>
      <rPr>
        <b/>
        <i/>
        <sz val="10"/>
        <rFont val="Arial"/>
        <family val="2"/>
      </rPr>
      <t xml:space="preserve">
</t>
    </r>
    <r>
      <rPr>
        <sz val="10"/>
        <rFont val="Arial"/>
        <family val="2"/>
      </rPr>
      <t xml:space="preserve">
1. Make sure Matching Funds are input correctly in each of the Budget Detail Sheets
2. Verify that Matching Funds are captured in the Project Budget Summary (ATTACHMENT H-6) and that the Total and Percent of Total for Matching Funds is automatically calculated
3. Complete the Matching Funds Table (H-6 Narrative) 
</t>
    </r>
  </si>
  <si>
    <t>ATTACHMENT H-1</t>
  </si>
  <si>
    <r>
      <t xml:space="preserve">CONSULTANT COSTS - </t>
    </r>
    <r>
      <rPr>
        <b/>
        <sz val="10"/>
        <color indexed="10"/>
        <rFont val="Arial"/>
        <family val="2"/>
      </rPr>
      <t xml:space="preserve">DO NOT MODIFY THIS TABLE STRUCTURE! </t>
    </r>
    <r>
      <rPr>
        <b/>
        <sz val="10"/>
        <rFont val="Arial"/>
        <family val="2"/>
      </rPr>
      <t>- Use Narrative tab to enter exceptions, as needed.</t>
    </r>
  </si>
  <si>
    <t>Budget - Annual</t>
  </si>
  <si>
    <t>Line</t>
  </si>
  <si>
    <t>Unit Cost</t>
  </si>
  <si>
    <t>Number</t>
  </si>
  <si>
    <t>Program Total</t>
  </si>
  <si>
    <t>Matching</t>
  </si>
  <si>
    <t>Item #</t>
  </si>
  <si>
    <t>Type of Consultant</t>
  </si>
  <si>
    <t>Amount</t>
  </si>
  <si>
    <t>Unit</t>
  </si>
  <si>
    <t xml:space="preserve"> of Units</t>
  </si>
  <si>
    <t xml:space="preserve">
(DJJ)</t>
  </si>
  <si>
    <t>Funds</t>
  </si>
  <si>
    <t>Total</t>
  </si>
  <si>
    <r>
      <rPr>
        <b/>
        <sz val="10"/>
        <rFont val="Arial"/>
        <family val="2"/>
      </rPr>
      <t>Other Consultants</t>
    </r>
    <r>
      <rPr>
        <sz val="10"/>
        <rFont val="Arial"/>
        <family val="2"/>
      </rPr>
      <t xml:space="preserve"> (provide detail in H-1 Narrative)</t>
    </r>
  </si>
  <si>
    <t>TOTALS</t>
  </si>
  <si>
    <r>
      <t>NOTE:  Contracts with medical and/or mental health professionals are to be included here.</t>
    </r>
    <r>
      <rPr>
        <sz val="10"/>
        <rFont val="Arial"/>
        <family val="2"/>
      </rPr>
      <t xml:space="preserve">  The amount should represent the </t>
    </r>
  </si>
  <si>
    <t>amount to be paid as per your agreement/ contract with those providers (e.g. $250.00) and the unit is how often they are paid (e.g., hourly).</t>
  </si>
  <si>
    <t>However, if the contract is paid other than on an hourly basis, you must define under "Type of Consultant" the number of hours the</t>
  </si>
  <si>
    <t>consultant will be providing services at and/or off the site (e.g. Designated Health Authority, 2 hours per week on site; 24/7 on call, etc.)</t>
  </si>
  <si>
    <t>H-1 Narrative</t>
  </si>
  <si>
    <t>Provide explanations of consultants reported in Attachment H-1 in the table below. For example:</t>
  </si>
  <si>
    <r>
      <rPr>
        <b/>
        <sz val="10"/>
        <rFont val="Arial"/>
        <family val="2"/>
      </rPr>
      <t>Psychiatrist</t>
    </r>
    <r>
      <rPr>
        <sz val="10"/>
        <rFont val="Arial"/>
        <family val="2"/>
      </rPr>
      <t xml:space="preserve"> - Costs to subcontract with a psychiatrist to meet the needs of the program in accordance with DJJ's requirements, based on the technical proposal submitted which is for 2 on site hours per week and 24/7 on call availability</t>
    </r>
  </si>
  <si>
    <r>
      <rPr>
        <b/>
        <sz val="10"/>
        <rFont val="Arial"/>
        <family val="2"/>
      </rPr>
      <t>Medical Doctor (DHA)</t>
    </r>
    <r>
      <rPr>
        <sz val="10"/>
        <rFont val="Arial"/>
        <family val="2"/>
      </rPr>
      <t xml:space="preserve">  Costs to subcontract with a Medical Doctor to meet the needs of the program in accordance with DJJ's requirements, based on the technical proposal submitted which is for 2 on site hours per week and 24/7 on call availability</t>
    </r>
  </si>
  <si>
    <t>Explanation (include how costs are computed)</t>
  </si>
  <si>
    <t>&lt;Enter consultant title from H-1&gt;</t>
  </si>
  <si>
    <t>&lt;Provide explanation of costs and computation as required.&gt;</t>
  </si>
  <si>
    <t>"Other Consultants" Detail (totals reflected in Attachment H-1, line 10)</t>
  </si>
  <si>
    <t>Number of Units</t>
  </si>
  <si>
    <t>Program Total
(DJJ)</t>
  </si>
  <si>
    <t>Matching Funds</t>
  </si>
  <si>
    <r>
      <t xml:space="preserve">Insert additional rows </t>
    </r>
    <r>
      <rPr>
        <sz val="10"/>
        <color indexed="10"/>
        <rFont val="Arial"/>
        <family val="2"/>
      </rPr>
      <t>ABOVE THIS LINE</t>
    </r>
    <r>
      <rPr>
        <sz val="10"/>
        <rFont val="Arial"/>
        <family val="2"/>
      </rPr>
      <t xml:space="preserve"> as needed and edit summary formulas as required to capture all costs.</t>
    </r>
  </si>
  <si>
    <t>n/a</t>
  </si>
  <si>
    <t>ATTACHMENT H-2</t>
  </si>
  <si>
    <r>
      <t xml:space="preserve">OPERATING CAPITAL OUTLAY (OCO) - </t>
    </r>
    <r>
      <rPr>
        <b/>
        <sz val="10"/>
        <color indexed="10"/>
        <rFont val="Arial"/>
        <family val="2"/>
      </rPr>
      <t xml:space="preserve">DO NOT MODIFY THIS TABLE STRUCTURE! </t>
    </r>
    <r>
      <rPr>
        <b/>
        <sz val="10"/>
        <rFont val="Arial"/>
        <family val="2"/>
      </rPr>
      <t>- Use Narrative tab to enter exceptions, as needed.</t>
    </r>
  </si>
  <si>
    <t>or ONE-TIME ONLY REQUEST FOR FURNITURE/EQUIPMENT</t>
  </si>
  <si>
    <t>Line Item #</t>
  </si>
  <si>
    <t>Budget - FIRST YEAR COSTS ONLY</t>
  </si>
  <si>
    <t>Operating Capital Outlay(s)</t>
  </si>
  <si>
    <t>Program Total (DJJ)</t>
  </si>
  <si>
    <t xml:space="preserve">Unit </t>
  </si>
  <si>
    <t>Note: Amounts should reflect portion of capital expense allocation to the budget term/year.</t>
  </si>
  <si>
    <t>H-2 Narrative</t>
  </si>
  <si>
    <t>This page is for one-time purchases only - not to be included as annual, ongoing costs</t>
  </si>
  <si>
    <t>Examples of costs explanations would be as follows:</t>
  </si>
  <si>
    <t>Computers needed for vocational programming and education</t>
  </si>
  <si>
    <t>Desks needed for educational needs</t>
  </si>
  <si>
    <t>Operating Capital Outlay</t>
  </si>
  <si>
    <t>Total Cost</t>
  </si>
  <si>
    <t>Explanation of Costs</t>
  </si>
  <si>
    <t>ATTACHMENT H-3</t>
  </si>
  <si>
    <r>
      <t xml:space="preserve">PERSONNEL DETAIL - </t>
    </r>
    <r>
      <rPr>
        <b/>
        <sz val="10"/>
        <color indexed="10"/>
        <rFont val="Arial"/>
        <family val="2"/>
      </rPr>
      <t xml:space="preserve"> DO NOT MODIFY THIS TABLE STRUCTURE!</t>
    </r>
    <r>
      <rPr>
        <b/>
        <sz val="10"/>
        <rFont val="Arial"/>
        <family val="2"/>
      </rPr>
      <t xml:space="preserve"> - Use Narrative tab to enter exceptions, as needed.</t>
    </r>
  </si>
  <si>
    <r>
      <t xml:space="preserve">Position Title
</t>
    </r>
    <r>
      <rPr>
        <sz val="10"/>
        <rFont val="Arial"/>
        <family val="2"/>
      </rPr>
      <t>( Please note any exceptions in H-3 Narrative)</t>
    </r>
  </si>
  <si>
    <r>
      <t>Alternate Titles</t>
    </r>
    <r>
      <rPr>
        <sz val="10"/>
        <rFont val="Arial"/>
        <family val="2"/>
      </rPr>
      <t xml:space="preserve">
(Other titles that have been used by providers for similar roles or services)</t>
    </r>
  </si>
  <si>
    <t>Full-Time Equivalent Monthly Salary (1)</t>
  </si>
  <si>
    <t>Monthly Fringe Benefits</t>
  </si>
  <si>
    <t>Please enter "Other" items here</t>
  </si>
  <si>
    <t>Total Number of FTEs</t>
  </si>
  <si>
    <r>
      <t xml:space="preserve">Number of FTEs with Benefits </t>
    </r>
    <r>
      <rPr>
        <sz val="10"/>
        <rFont val="Arial"/>
        <family val="2"/>
      </rPr>
      <t>(subgroup of column 3)</t>
    </r>
  </si>
  <si>
    <t>Retirement</t>
  </si>
  <si>
    <t>FICA</t>
  </si>
  <si>
    <t>Health Insurance</t>
  </si>
  <si>
    <t>Life Insurance</t>
  </si>
  <si>
    <t>Other (2)</t>
  </si>
  <si>
    <t>Total Fringe Benefits</t>
  </si>
  <si>
    <t>Program Total Salary and Benefits (DJJ)</t>
  </si>
  <si>
    <t>Total Matching Funds</t>
  </si>
  <si>
    <t>Total Annual Salaries and Benefits</t>
  </si>
  <si>
    <t>&lt;DJJ use only! Hide if not defined&gt;</t>
  </si>
  <si>
    <r>
      <t xml:space="preserve">Additional Program Staff
</t>
    </r>
    <r>
      <rPr>
        <sz val="10"/>
        <rFont val="Arial"/>
        <family val="2"/>
      </rPr>
      <t>(Provide detail in H-3 Narrative)</t>
    </r>
  </si>
  <si>
    <r>
      <t xml:space="preserve">Corporate Direct Service Staff
</t>
    </r>
    <r>
      <rPr>
        <sz val="10"/>
        <rFont val="Arial"/>
        <family val="2"/>
      </rPr>
      <t>(Provide detail in H-3 Narrative)</t>
    </r>
  </si>
  <si>
    <t>Aggregate Benefits Rates:</t>
  </si>
  <si>
    <t>Notes:</t>
  </si>
  <si>
    <t>(1) Full Time Equivalent Monthly Salary - The salary rate in this cell should be the full-time equivalent (e.g., 40 hour per week) rate associated with the position. Adjustments necessary to reflect costs of part-time staff or partial allocations should be made using</t>
  </si>
  <si>
    <t xml:space="preserve">     the "Total Number of FTEs" column.</t>
  </si>
  <si>
    <t>(2) Other - Please define items included in "Other" fringe benefits in the H-3 Narrative tab.</t>
  </si>
  <si>
    <t>(3) Line 34 - Other Program Staff - If other direct care (program-specific) staff are required for the program that do NOT align with the standard positions provided, please include detail in H-3 Narrative tab.</t>
  </si>
  <si>
    <t>(4) Line 35 - Corporate Staff - Positions not listed in the array provided, who are  associated with the management of the program but not engaged in direct care (Other Program Staff) should be listed by position and FTE allocation in the H-3 Narrative tab.</t>
  </si>
  <si>
    <t>H-3 Narrative</t>
  </si>
  <si>
    <t>Monthly Total Compensation per FTE (Salary + Benefits)</t>
  </si>
  <si>
    <t>Personnel Narrative Tables</t>
  </si>
  <si>
    <t>Additional Program Staff</t>
  </si>
  <si>
    <t>Monthly Fringe Benefits per FTE</t>
  </si>
  <si>
    <t>Title / Position</t>
  </si>
  <si>
    <t># of FTEs (may be less than 1.00)</t>
  </si>
  <si>
    <t># of FTEs with Benefits (subgroup of total)</t>
  </si>
  <si>
    <t>Monthly Salary
per FTE</t>
  </si>
  <si>
    <t>Annual Program Total Salary and Benefits (DJJ)</t>
  </si>
  <si>
    <t>Annual Matching Funds</t>
  </si>
  <si>
    <t>Annual Total Salary and Benefits</t>
  </si>
  <si>
    <t>Explanation of Postion / Title</t>
  </si>
  <si>
    <t>Insert additional rows above this line as needed and edit summary columns/rows as required to capture all costs.</t>
  </si>
  <si>
    <t>Corporate Direct Service Staff</t>
  </si>
  <si>
    <t>Please define what is included in "Other" fringe benefits if dollars included in budget:</t>
  </si>
  <si>
    <t>ATTACHMENT 4.1</t>
  </si>
  <si>
    <r>
      <t xml:space="preserve">EXPENDITURES - </t>
    </r>
    <r>
      <rPr>
        <b/>
        <sz val="10"/>
        <color indexed="10"/>
        <rFont val="Arial"/>
        <family val="2"/>
      </rPr>
      <t xml:space="preserve">DO NOT MODIFY THIS TABLE STRUCTURE! </t>
    </r>
    <r>
      <rPr>
        <b/>
        <sz val="10"/>
        <rFont val="Arial"/>
        <family val="2"/>
      </rPr>
      <t>- Use Narrative tab to enter exceptions, as needed.</t>
    </r>
  </si>
  <si>
    <t>Budget - First Year</t>
  </si>
  <si>
    <t>Type of Expense</t>
  </si>
  <si>
    <t>PAGE TOTALS</t>
  </si>
  <si>
    <t>H-4.1 Narrative</t>
  </si>
  <si>
    <t>Examples and explanations of costs in this attachment include:</t>
  </si>
  <si>
    <t>Copiers Leases and Maintenance:  Monthly costs to lease equipment to include maintenance and usage fees for copies</t>
  </si>
  <si>
    <t>Postage Leases and Maintenance:  Monthly costs to lease equipment to include maintenance</t>
  </si>
  <si>
    <t>Expense Narrative Table (H-4.1)</t>
  </si>
  <si>
    <t>Expense Item</t>
  </si>
  <si>
    <t>Explanation of Purchase</t>
  </si>
  <si>
    <t>ATTACHMENT 4.2</t>
  </si>
  <si>
    <r>
      <t xml:space="preserve">EXPENDITURES- </t>
    </r>
    <r>
      <rPr>
        <b/>
        <sz val="10"/>
        <color indexed="10"/>
        <rFont val="Arial"/>
        <family val="2"/>
      </rPr>
      <t>DO NOT MODIFY THIS TABLE STRUCTURE!</t>
    </r>
    <r>
      <rPr>
        <b/>
        <sz val="10"/>
        <rFont val="Arial"/>
        <family val="2"/>
      </rPr>
      <t xml:space="preserve"> - Use Narrative tab to enter exceptions, as needed.</t>
    </r>
  </si>
  <si>
    <t>Medical Equipment and Supplies (Non-Medicaid covered)</t>
  </si>
  <si>
    <t>Medications (non-Medicaid covered) to include Over the Counter medications</t>
  </si>
  <si>
    <t>Staff Expenses</t>
  </si>
  <si>
    <t>Staff Training</t>
  </si>
  <si>
    <t>H-4.2 Narrative</t>
  </si>
  <si>
    <t>Medications: Over the counter medications (Antacids, cotton balls, etc.)</t>
  </si>
  <si>
    <t>Expense Narrative Table (H-4.2)</t>
  </si>
  <si>
    <t>ATTACHMENT 4.3</t>
  </si>
  <si>
    <r>
      <t xml:space="preserve">EXPENDITURES - </t>
    </r>
    <r>
      <rPr>
        <b/>
        <sz val="10"/>
        <color indexed="10"/>
        <rFont val="Arial"/>
        <family val="2"/>
      </rPr>
      <t>DO NOT MODIFY THIS TABLE STRUCTURE!</t>
    </r>
    <r>
      <rPr>
        <b/>
        <sz val="10"/>
        <rFont val="Arial"/>
        <family val="2"/>
      </rPr>
      <t xml:space="preserve"> - Use Narrative tab to enter exceptions, as needed.</t>
    </r>
  </si>
  <si>
    <r>
      <rPr>
        <b/>
        <sz val="10"/>
        <rFont val="Arial"/>
        <family val="2"/>
      </rPr>
      <t>Budget -</t>
    </r>
    <r>
      <rPr>
        <b/>
        <sz val="10"/>
        <color indexed="10"/>
        <rFont val="Arial"/>
        <family val="2"/>
      </rPr>
      <t xml:space="preserve"> Annual</t>
    </r>
  </si>
  <si>
    <t xml:space="preserve">Program Total
 </t>
  </si>
  <si>
    <t xml:space="preserve">Total
</t>
  </si>
  <si>
    <t>Staff Travel</t>
  </si>
  <si>
    <t>Communications (telephones, cable, internet, cell phones, pagers)</t>
  </si>
  <si>
    <t>Advertising (recruitment)</t>
  </si>
  <si>
    <t>Auditing Fees</t>
  </si>
  <si>
    <t>Insurance (comprehensive, liability)</t>
  </si>
  <si>
    <t>Licensure (ACA, other - Describe)</t>
  </si>
  <si>
    <t>Office Supplies</t>
  </si>
  <si>
    <t>Administrative Equipment (Under $1000)</t>
  </si>
  <si>
    <t>Safety and Security</t>
  </si>
  <si>
    <r>
      <t xml:space="preserve">General &amp; Administrative Costs </t>
    </r>
    <r>
      <rPr>
        <b/>
        <sz val="10"/>
        <rFont val="Arial"/>
        <family val="2"/>
      </rPr>
      <t>(Provide detail in Narrative)</t>
    </r>
  </si>
  <si>
    <r>
      <t>Corporate Overhead</t>
    </r>
    <r>
      <rPr>
        <b/>
        <sz val="10"/>
        <rFont val="Arial"/>
        <family val="2"/>
      </rPr>
      <t xml:space="preserve"> (Provide detail in Narrative)</t>
    </r>
  </si>
  <si>
    <t>Profit (must be greater than or equal to $0)</t>
  </si>
  <si>
    <t>TOTALS (Sum of attachments H-4.1, H-4.2, H4.3)</t>
  </si>
  <si>
    <t>Note: Corporate Overhead salaries should be included in Attachment H-3.</t>
  </si>
  <si>
    <t>H-4.3 Narrative</t>
  </si>
  <si>
    <r>
      <t xml:space="preserve">Staff Travel:  </t>
    </r>
    <r>
      <rPr>
        <sz val="10"/>
        <rFont val="Arial"/>
        <family val="2"/>
      </rPr>
      <t>QI travel, meetings and trainings, etc.</t>
    </r>
  </si>
  <si>
    <t>Should include the corporate staff's travel who are responsible for the oversight of this program &amp; travel related to that oversight</t>
  </si>
  <si>
    <t xml:space="preserve">Mileage and Gas:   </t>
  </si>
  <si>
    <t xml:space="preserve">Lodging:  </t>
  </si>
  <si>
    <t>Meals:</t>
  </si>
  <si>
    <r>
      <rPr>
        <b/>
        <sz val="10"/>
        <rFont val="Arial"/>
        <family val="2"/>
      </rPr>
      <t>Communications</t>
    </r>
    <r>
      <rPr>
        <sz val="10"/>
        <rFont val="Arial"/>
        <family val="2"/>
      </rPr>
      <t xml:space="preserve">:  to include monthly telephone, internet, cell phone and pager services.  Indicate the number of telephone </t>
    </r>
  </si>
  <si>
    <t>lines, cell phones and pagers and monthly costs for each</t>
  </si>
  <si>
    <t>Insurance:</t>
  </si>
  <si>
    <t>Other (Describe)</t>
  </si>
  <si>
    <t>Administrative Equipment:  flash drives, network equipment, etc.</t>
  </si>
  <si>
    <t xml:space="preserve">General and Administrative Costs:  </t>
  </si>
  <si>
    <t>Postage</t>
  </si>
  <si>
    <t>Licensing/ permits</t>
  </si>
  <si>
    <t>Sales Tax</t>
  </si>
  <si>
    <t>General &amp; Administrative and Corporate Overhead Expense lines</t>
  </si>
  <si>
    <t>General &amp; Administrative expenses are the day to day expenses required to operate the business, which are not directly</t>
  </si>
  <si>
    <t>attributed to the services delivered. Examples of G&amp;A expenses include accounting and tax fees, legal fees, auditing, office</t>
  </si>
  <si>
    <t>supplies, postage, communications, subscriptions, payroll, advertising, etc.</t>
  </si>
  <si>
    <t xml:space="preserve">Salaries of corporate staff directly responsible for the oversight of the program should NOT be listed in this table (see </t>
  </si>
  <si>
    <t>Attachment H-3 and H-3 Narrative).  Other administrative and related personnel expenses that do not have direct oversight to the program should be included in this total.</t>
  </si>
  <si>
    <r>
      <rPr>
        <b/>
        <sz val="10"/>
        <rFont val="Arial"/>
        <family val="2"/>
      </rPr>
      <t>Profit:</t>
    </r>
    <r>
      <rPr>
        <sz val="10"/>
        <rFont val="Arial"/>
        <family val="2"/>
      </rPr>
      <t xml:space="preserve"> Indicate profit expected for the contract based on quoted services.  This must be a positive value.</t>
    </r>
  </si>
  <si>
    <t>Expense Narrative Table (H-4.3)</t>
  </si>
  <si>
    <t>ATTACHMENT H-5</t>
  </si>
  <si>
    <r>
      <t xml:space="preserve">SERVICE EXPENDITURES - </t>
    </r>
    <r>
      <rPr>
        <b/>
        <sz val="10"/>
        <color indexed="10"/>
        <rFont val="Arial"/>
        <family val="2"/>
      </rPr>
      <t>DO NOT MODIFY THIS TABLE STRUCTURE!</t>
    </r>
    <r>
      <rPr>
        <b/>
        <sz val="10"/>
        <rFont val="Arial"/>
        <family val="2"/>
      </rPr>
      <t xml:space="preserve"> - Use Narrative tab to enter exceptions, as needed.</t>
    </r>
  </si>
  <si>
    <t>Type of Services</t>
  </si>
  <si>
    <r>
      <t xml:space="preserve">Other Services </t>
    </r>
    <r>
      <rPr>
        <sz val="10"/>
        <rFont val="Arial"/>
        <family val="2"/>
      </rPr>
      <t>(Provide line item detail in H-5 Narrative)</t>
    </r>
  </si>
  <si>
    <t>NOTE:  For state owned buildings, these costs for repair services conducted by an outside vendor under $1,000.  For provider owned/ leased buildings it will be all repair services regardless of amount conducted by an outside vendor.</t>
  </si>
  <si>
    <t>H-5 Narrative</t>
  </si>
  <si>
    <t>Service Narrative Table</t>
  </si>
  <si>
    <t>Use the table below to clarify expenses identified in Attachment H-5 tab as illustrated in the examples above.</t>
  </si>
  <si>
    <t>Service Expense</t>
  </si>
  <si>
    <t>"Other" Services Expense Detail</t>
  </si>
  <si>
    <t>Itemize any ADDITIONAL contracted expenses not depicted in H-5. The total value will be aggregated in the Attachment H-5.</t>
  </si>
  <si>
    <t>ATTACHMENT H-6</t>
  </si>
  <si>
    <r>
      <t xml:space="preserve">BUDGET SUMMARY - </t>
    </r>
    <r>
      <rPr>
        <b/>
        <sz val="10"/>
        <color indexed="10"/>
        <rFont val="Arial"/>
        <family val="2"/>
      </rPr>
      <t>DO NOT MODIFY THIS TABLE STRUCTURE!</t>
    </r>
    <r>
      <rPr>
        <b/>
        <sz val="10"/>
        <rFont val="Arial"/>
        <family val="2"/>
      </rPr>
      <t xml:space="preserve"> - Use Narrative tab to enter exceptions, as needed.</t>
    </r>
  </si>
  <si>
    <r>
      <t xml:space="preserve">BUDGET - </t>
    </r>
    <r>
      <rPr>
        <b/>
        <sz val="10"/>
        <color indexed="10"/>
        <rFont val="Arial"/>
        <family val="2"/>
      </rPr>
      <t>ANNUAL</t>
    </r>
  </si>
  <si>
    <t>(Note: All fields in table below calculated based on entries to other attachments. However, bidders must provide figures for individual cells below table denoted by red font.)</t>
  </si>
  <si>
    <t>Budget Categories</t>
  </si>
  <si>
    <r>
      <t>Matching Funds</t>
    </r>
    <r>
      <rPr>
        <b/>
        <vertAlign val="superscript"/>
        <sz val="10"/>
        <rFont val="Arial"/>
        <family val="2"/>
      </rPr>
      <t>1</t>
    </r>
  </si>
  <si>
    <t>Percent of Total for Matching Funds</t>
  </si>
  <si>
    <t>Total 
(DJJ &amp; Matching Funds)</t>
  </si>
  <si>
    <t>Attachment H-1: Consultants Cost</t>
  </si>
  <si>
    <t>Attachment H-3: Personnel Detail</t>
  </si>
  <si>
    <r>
      <t xml:space="preserve">Attachment H-4: Expenses
</t>
    </r>
    <r>
      <rPr>
        <sz val="10"/>
        <rFont val="Arial"/>
        <family val="2"/>
      </rPr>
      <t xml:space="preserve"> (includes Attachment H-4.1, H-4.2, &amp; H-4.3)</t>
    </r>
  </si>
  <si>
    <t>Attachment H-5: Services Expenditures</t>
  </si>
  <si>
    <r>
      <t xml:space="preserve">SUB TOTAL </t>
    </r>
    <r>
      <rPr>
        <sz val="9"/>
        <rFont val="Arial"/>
        <family val="2"/>
      </rPr>
      <t>(Total of H-1, H-3, H-4, &amp; H-5)</t>
    </r>
  </si>
  <si>
    <t>N/A</t>
  </si>
  <si>
    <t xml:space="preserve">SUB TOTAL   </t>
  </si>
  <si>
    <t>Attachment H-2: Operating Capital Outlay</t>
  </si>
  <si>
    <t>GRAND TOTAL</t>
  </si>
  <si>
    <t>Average Daily Population</t>
  </si>
  <si>
    <t>Calendar Days</t>
  </si>
  <si>
    <t>Respondent shall print information below and also submit a signed copy of this one page</t>
  </si>
  <si>
    <t>Daily Per Diem Cost</t>
  </si>
  <si>
    <t>Should reflect total cost from B17 divided by E19 divided by E20</t>
  </si>
  <si>
    <t>COMPANY: _________________________________________________________________</t>
  </si>
  <si>
    <t>DESIGNATED REPRESENTATIVE NAME:  _______________________________________</t>
  </si>
  <si>
    <t>TITLE: _____________________________________________________________________</t>
  </si>
  <si>
    <t>SIGNATURE: ________________________________________________________________</t>
  </si>
  <si>
    <t>DATE: ______________________________________________________________________</t>
  </si>
  <si>
    <t>E-MAIL ADDRESS: ___________________________________________________________</t>
  </si>
  <si>
    <t>TELEPHONE NUMBER (include ac): _____________________________________________</t>
  </si>
  <si>
    <r>
      <t xml:space="preserve">Total General &amp; Adminstrative Expenses:
</t>
    </r>
    <r>
      <rPr>
        <sz val="10"/>
        <rFont val="Arial"/>
        <family val="2"/>
      </rPr>
      <t>(see line 42 from Attachment H-4.3/Expenses)</t>
    </r>
  </si>
  <si>
    <r>
      <t>Total Overhead:
(</t>
    </r>
    <r>
      <rPr>
        <sz val="10"/>
        <rFont val="Arial"/>
        <family val="2"/>
      </rPr>
      <t>Sum of lines 42, 43, and 44 from Attachment H-4.3.)</t>
    </r>
  </si>
  <si>
    <r>
      <t xml:space="preserve">G &amp; A as % of Total Budget
</t>
    </r>
    <r>
      <rPr>
        <sz val="10"/>
        <rFont val="Arial"/>
        <family val="2"/>
      </rPr>
      <t>(should not exceed 5%)</t>
    </r>
  </si>
  <si>
    <r>
      <t xml:space="preserve">Overhead as % of Total Budget
</t>
    </r>
    <r>
      <rPr>
        <sz val="10"/>
        <rFont val="Arial"/>
        <family val="2"/>
      </rPr>
      <t>(should not exceed 10%)</t>
    </r>
  </si>
  <si>
    <t>H-6 Narrative</t>
  </si>
  <si>
    <t>Matching Funds Narrative Table</t>
  </si>
  <si>
    <t>Matching Funds Source</t>
  </si>
  <si>
    <t>Amount Matched</t>
  </si>
  <si>
    <t>Comments</t>
  </si>
  <si>
    <t>Instructions</t>
  </si>
  <si>
    <t>Attachment H-1</t>
  </si>
  <si>
    <t>Attachment H-2</t>
  </si>
  <si>
    <t>Attachment H-3</t>
  </si>
  <si>
    <t>Attachment H-4.1</t>
  </si>
  <si>
    <t>Attachment H-4.2</t>
  </si>
  <si>
    <t>Attachment H-4.3</t>
  </si>
  <si>
    <t>Attachment H-5</t>
  </si>
  <si>
    <t>Attachment H-6</t>
  </si>
  <si>
    <t>Attachment H-4.1:  Major Maintenance</t>
  </si>
  <si>
    <t>TOTALS (Including OCO &amp; Major Maintenance</t>
  </si>
  <si>
    <t>Sub Total + MMF</t>
  </si>
  <si>
    <t>Worksheet</t>
  </si>
  <si>
    <t>Item</t>
  </si>
  <si>
    <t>Values</t>
  </si>
  <si>
    <t>Filename</t>
  </si>
  <si>
    <t>This file name conforms to naming conventions.</t>
  </si>
  <si>
    <t>This file name violates naming conventions. Please rename the file as per required format above.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</si>
</sst>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57">
    <font>
      <sz val="10"/>
      <name val="Arial"/>
      <family val="0"/>
    </font>
    <font>
      <sz val="11"/>
      <color indexed="8"/>
      <name val="Calibri"/>
      <family val="2"/>
    </font>
    <font>
      <b/>
      <sz val="10"/>
      <name val="Arial"/>
      <family val="2"/>
    </font>
    <font>
      <b/>
      <vertAlign val="superscript"/>
      <sz val="10"/>
      <name val="Arial"/>
      <family val="2"/>
    </font>
    <font>
      <b/>
      <u val="single"/>
      <sz val="10"/>
      <name val="Arial"/>
      <family val="2"/>
    </font>
    <font>
      <b/>
      <sz val="9"/>
      <name val="Arial"/>
      <family val="2"/>
    </font>
    <font>
      <b/>
      <sz val="11"/>
      <name val="Arial"/>
      <family val="2"/>
    </font>
    <font>
      <b/>
      <sz val="10"/>
      <color indexed="10"/>
      <name val="Arial"/>
      <family val="2"/>
    </font>
    <font>
      <sz val="10"/>
      <color indexed="10"/>
      <name val="Arial"/>
      <family val="2"/>
    </font>
    <font>
      <b/>
      <sz val="14"/>
      <name val="Arial"/>
      <family val="2"/>
    </font>
    <font>
      <i/>
      <sz val="10"/>
      <name val="Arial"/>
      <family val="2"/>
    </font>
    <font>
      <b/>
      <i/>
      <sz val="10"/>
      <name val="Arial"/>
      <family val="2"/>
    </font>
    <font>
      <u val="single"/>
      <sz val="10"/>
      <name val="Arial"/>
      <family val="2"/>
    </font>
    <font>
      <sz val="8"/>
      <name val="Arial"/>
      <family val="2"/>
    </font>
    <font>
      <sz val="9"/>
      <name val="Tahoma"/>
      <family val="2"/>
    </font>
    <font>
      <b/>
      <u val="single"/>
      <sz val="9"/>
      <name val="Tahoma"/>
      <family val="2"/>
    </font>
    <font>
      <i/>
      <sz val="9"/>
      <color indexed="23"/>
      <name val="Arial"/>
      <family val="2"/>
    </font>
    <font>
      <i/>
      <sz val="9"/>
      <name val="Arial"/>
      <family val="2"/>
    </font>
    <font>
      <sz val="9"/>
      <name val="Arial"/>
      <family val="2"/>
    </font>
    <font>
      <b/>
      <i/>
      <u val="single"/>
      <sz val="1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i/>
      <sz val="9"/>
      <color theme="0" tint="-0.4999699890613556"/>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59996342659"/>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bottom style="thin"/>
    </border>
    <border>
      <left style="thin"/>
      <right style="medium"/>
      <top style="thin"/>
      <bottom style="thin"/>
    </border>
    <border>
      <left style="thin"/>
      <right style="medium"/>
      <top style="thin"/>
      <bottom style="medium"/>
    </border>
    <border>
      <left style="thin"/>
      <right style="thin"/>
      <top/>
      <bottom style="thin"/>
    </border>
    <border>
      <left style="thin"/>
      <right style="thin"/>
      <top style="thin"/>
      <bottom style="thin"/>
    </border>
    <border>
      <left style="thin"/>
      <right style="thin"/>
      <top style="thin"/>
      <bottom style="medium"/>
    </border>
    <border>
      <left style="medium"/>
      <right style="thin"/>
      <top style="medium"/>
      <bottom style="medium"/>
    </border>
    <border>
      <left style="thin"/>
      <right style="thin"/>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ck"/>
      <top style="thin"/>
      <bottom style="thick"/>
    </border>
    <border>
      <left style="thin"/>
      <right style="thin"/>
      <top style="thin"/>
      <bottom style="thick"/>
    </border>
    <border>
      <left style="thick"/>
      <right style="thin"/>
      <top style="thin"/>
      <bottom style="thick"/>
    </border>
    <border>
      <left style="thin"/>
      <right style="thick"/>
      <top style="thin"/>
      <bottom style="thin"/>
    </border>
    <border>
      <left style="thick"/>
      <right style="thin"/>
      <top style="thin"/>
      <bottom style="thin"/>
    </border>
    <border>
      <left style="thin"/>
      <right style="thick"/>
      <top/>
      <bottom style="thin"/>
    </border>
    <border>
      <left style="thick"/>
      <right style="thin"/>
      <top/>
      <bottom style="thin"/>
    </border>
    <border>
      <left style="thin"/>
      <right style="thick"/>
      <top style="thin"/>
      <bottom style="medium"/>
    </border>
    <border>
      <left style="thick"/>
      <right style="thin"/>
      <top style="thin"/>
      <bottom style="medium"/>
    </border>
    <border>
      <left style="thin"/>
      <right style="thick"/>
      <top style="thick"/>
      <bottom style="thin"/>
    </border>
    <border>
      <left style="thin"/>
      <right style="thin"/>
      <top style="thick"/>
      <bottom style="thin"/>
    </border>
    <border>
      <left style="thick"/>
      <right style="thin"/>
      <top style="thick"/>
      <bottom style="thin"/>
    </border>
    <border>
      <left style="thin"/>
      <right/>
      <top style="thin"/>
      <bottom style="thick"/>
    </border>
    <border>
      <left style="thin"/>
      <right/>
      <top style="thick"/>
      <bottom style="thin"/>
    </border>
    <border>
      <left style="thin"/>
      <right style="thick"/>
      <top style="thin"/>
      <bottom/>
    </border>
    <border>
      <left style="thin"/>
      <right style="thin"/>
      <top style="thin"/>
      <bottom/>
    </border>
    <border>
      <left style="thick"/>
      <right style="thin"/>
      <top style="thin"/>
      <bottom/>
    </border>
    <border>
      <left/>
      <right style="thin"/>
      <top style="thick"/>
      <bottom style="thin"/>
    </border>
    <border>
      <left style="thick"/>
      <right/>
      <top style="thin"/>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border>
    <border>
      <left style="double"/>
      <right style="double"/>
      <top style="double"/>
      <bottom style="double"/>
    </border>
    <border>
      <left style="medium"/>
      <right style="thin"/>
      <top style="medium"/>
      <bottom style="thin"/>
    </border>
    <border>
      <left style="thin"/>
      <right style="thin"/>
      <top style="medium"/>
      <bottom style="thin"/>
    </border>
    <border>
      <left style="medium"/>
      <right style="thin"/>
      <top style="thin"/>
      <bottom/>
    </border>
    <border>
      <left style="thin"/>
      <right/>
      <top style="medium"/>
      <bottom style="thin"/>
    </border>
    <border>
      <left style="thin"/>
      <right/>
      <top style="thin"/>
      <bottom style="medium"/>
    </border>
    <border>
      <left style="medium"/>
      <right style="medium"/>
      <top style="medium"/>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thin"/>
      <bottom/>
    </border>
    <border>
      <left style="thin"/>
      <right style="thin"/>
      <top/>
      <bottom style="medium"/>
    </border>
    <border>
      <left style="thick"/>
      <right style="thin"/>
      <top style="thick"/>
      <bottom/>
    </border>
    <border>
      <left style="thick"/>
      <right style="thin"/>
      <top/>
      <bottom/>
    </border>
    <border>
      <left style="thick"/>
      <right style="thin"/>
      <top/>
      <bottom style="medium"/>
    </border>
    <border>
      <left/>
      <right style="thick"/>
      <top style="thin"/>
      <bottom style="thin"/>
    </border>
    <border>
      <left/>
      <right style="medium"/>
      <top style="thin"/>
      <bottom style="thin"/>
    </border>
    <border>
      <left style="thin"/>
      <right/>
      <top style="medium"/>
      <bottom style="medium"/>
    </border>
    <border>
      <left/>
      <right/>
      <top style="medium"/>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thin"/>
      <right style="thick"/>
      <top/>
      <bottom style="medium"/>
    </border>
    <border>
      <left style="thick"/>
      <right/>
      <top style="thin"/>
      <bottom style="thick"/>
    </border>
    <border>
      <left/>
      <right style="thin"/>
      <top style="thin"/>
      <bottom style="thick"/>
    </border>
    <border>
      <left style="thick"/>
      <right style="thin"/>
      <top/>
      <bottom style="thick"/>
    </border>
    <border>
      <left style="thin"/>
      <right style="thin"/>
      <top/>
      <bottom style="thick"/>
    </border>
    <border>
      <left style="thin"/>
      <right style="thick"/>
      <top/>
      <bottom style="thick"/>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43">
    <xf numFmtId="0" fontId="0" fillId="0" borderId="0" xfId="0" applyAlignment="1">
      <alignment/>
    </xf>
    <xf numFmtId="0" fontId="2" fillId="0" borderId="0" xfId="0" applyFont="1" applyBorder="1" applyAlignment="1">
      <alignment/>
    </xf>
    <xf numFmtId="0" fontId="0" fillId="0" borderId="0" xfId="0" applyAlignment="1">
      <alignment wrapText="1"/>
    </xf>
    <xf numFmtId="0" fontId="53"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0" borderId="0" xfId="0" applyFont="1" applyAlignment="1">
      <alignment/>
    </xf>
    <xf numFmtId="44" fontId="0" fillId="0" borderId="0" xfId="44" applyFont="1" applyAlignment="1">
      <alignment horizontal="left"/>
    </xf>
    <xf numFmtId="44" fontId="0" fillId="0" borderId="0" xfId="44" applyFont="1" applyAlignment="1">
      <alignment/>
    </xf>
    <xf numFmtId="0" fontId="54" fillId="0" borderId="0" xfId="0"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44" fontId="0" fillId="0" borderId="13" xfId="44" applyFont="1" applyBorder="1" applyAlignment="1">
      <alignment/>
    </xf>
    <xf numFmtId="44" fontId="0" fillId="0" borderId="14" xfId="44" applyFont="1" applyBorder="1" applyAlignment="1">
      <alignment/>
    </xf>
    <xf numFmtId="44" fontId="0" fillId="0" borderId="15" xfId="44" applyFont="1" applyBorder="1" applyAlignment="1">
      <alignment/>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53" fillId="0" borderId="0" xfId="0" applyFont="1" applyAlignment="1">
      <alignment horizontal="left" wrapText="1"/>
    </xf>
    <xf numFmtId="0" fontId="2" fillId="0" borderId="19" xfId="0" applyFont="1" applyBorder="1" applyAlignment="1">
      <alignment horizontal="centerContinuous" vertical="top" wrapText="1"/>
    </xf>
    <xf numFmtId="0" fontId="53" fillId="0" borderId="20" xfId="0" applyFont="1" applyBorder="1" applyAlignment="1">
      <alignment horizontal="centerContinuous" vertical="top" wrapText="1"/>
    </xf>
    <xf numFmtId="0" fontId="53" fillId="0" borderId="21" xfId="0" applyFont="1" applyBorder="1" applyAlignment="1">
      <alignment horizontal="centerContinuous" vertical="top" wrapText="1"/>
    </xf>
    <xf numFmtId="0" fontId="0" fillId="0" borderId="0" xfId="0" applyAlignment="1">
      <alignment/>
    </xf>
    <xf numFmtId="0" fontId="2" fillId="0" borderId="0" xfId="0" applyFont="1" applyAlignment="1">
      <alignment horizontal="centerContinuous"/>
    </xf>
    <xf numFmtId="0" fontId="53" fillId="0" borderId="0" xfId="0" applyFont="1" applyAlignment="1">
      <alignment horizontal="centerContinuous" vertical="top" wrapText="1"/>
    </xf>
    <xf numFmtId="0" fontId="0" fillId="0" borderId="0" xfId="0" applyAlignment="1">
      <alignment vertical="top"/>
    </xf>
    <xf numFmtId="0" fontId="2" fillId="0" borderId="0" xfId="0" applyFont="1" applyAlignment="1">
      <alignment horizontal="centerContinuous" vertical="top" wrapText="1"/>
    </xf>
    <xf numFmtId="0" fontId="54" fillId="0" borderId="0" xfId="0" applyFont="1" applyAlignment="1">
      <alignment vertical="top"/>
    </xf>
    <xf numFmtId="0" fontId="2" fillId="34" borderId="22" xfId="0" applyFont="1" applyFill="1" applyBorder="1" applyAlignment="1">
      <alignment horizontal="centerContinuous" vertical="top" wrapText="1"/>
    </xf>
    <xf numFmtId="0" fontId="53" fillId="34" borderId="23" xfId="0" applyFont="1" applyFill="1" applyBorder="1" applyAlignment="1">
      <alignment horizontal="centerContinuous" vertical="top" wrapText="1"/>
    </xf>
    <xf numFmtId="0" fontId="53" fillId="34" borderId="24" xfId="0" applyFont="1" applyFill="1" applyBorder="1" applyAlignment="1">
      <alignment horizontal="centerContinuous" vertical="top" wrapText="1"/>
    </xf>
    <xf numFmtId="0" fontId="53" fillId="34" borderId="25" xfId="0" applyFont="1" applyFill="1" applyBorder="1" applyAlignment="1">
      <alignment horizontal="left" wrapText="1"/>
    </xf>
    <xf numFmtId="0" fontId="0" fillId="34" borderId="0" xfId="0" applyFont="1" applyFill="1" applyBorder="1" applyAlignment="1">
      <alignment horizontal="right"/>
    </xf>
    <xf numFmtId="49" fontId="0" fillId="34" borderId="26" xfId="0" applyNumberFormat="1" applyFont="1" applyFill="1" applyBorder="1" applyAlignment="1">
      <alignment/>
    </xf>
    <xf numFmtId="49" fontId="10" fillId="34" borderId="25" xfId="0" applyNumberFormat="1" applyFont="1" applyFill="1" applyBorder="1" applyAlignment="1">
      <alignment horizontal="left" indent="1"/>
    </xf>
    <xf numFmtId="49" fontId="0" fillId="34" borderId="0" xfId="0" applyNumberFormat="1" applyFont="1" applyFill="1" applyBorder="1" applyAlignment="1">
      <alignment/>
    </xf>
    <xf numFmtId="49" fontId="10" fillId="34" borderId="25" xfId="0" applyNumberFormat="1" applyFont="1" applyFill="1" applyBorder="1" applyAlignment="1">
      <alignment/>
    </xf>
    <xf numFmtId="0" fontId="10" fillId="34" borderId="0" xfId="0" applyFont="1" applyFill="1" applyBorder="1" applyAlignment="1">
      <alignment horizontal="right"/>
    </xf>
    <xf numFmtId="0" fontId="0" fillId="34" borderId="0" xfId="0" applyFill="1" applyBorder="1" applyAlignment="1">
      <alignment/>
    </xf>
    <xf numFmtId="0" fontId="0" fillId="34" borderId="26" xfId="0" applyFill="1" applyBorder="1" applyAlignment="1">
      <alignment/>
    </xf>
    <xf numFmtId="0" fontId="53" fillId="34" borderId="27" xfId="0" applyFont="1" applyFill="1" applyBorder="1" applyAlignment="1">
      <alignment horizontal="left" wrapText="1"/>
    </xf>
    <xf numFmtId="0" fontId="0" fillId="34" borderId="28" xfId="0" applyFill="1" applyBorder="1" applyAlignment="1">
      <alignment/>
    </xf>
    <xf numFmtId="0" fontId="0" fillId="34" borderId="29" xfId="0" applyFill="1" applyBorder="1" applyAlignment="1">
      <alignment/>
    </xf>
    <xf numFmtId="49" fontId="0" fillId="0" borderId="26" xfId="0" applyNumberFormat="1" applyFont="1" applyFill="1" applyBorder="1" applyAlignment="1">
      <alignment/>
    </xf>
    <xf numFmtId="0" fontId="0" fillId="0" borderId="0" xfId="57">
      <alignment/>
      <protection/>
    </xf>
    <xf numFmtId="0" fontId="2" fillId="0" borderId="0" xfId="57" applyFont="1">
      <alignment/>
      <protection/>
    </xf>
    <xf numFmtId="0" fontId="4" fillId="0" borderId="28" xfId="57" applyFont="1" applyBorder="1" applyAlignment="1">
      <alignment horizontal="center"/>
      <protection/>
    </xf>
    <xf numFmtId="44" fontId="2" fillId="0" borderId="30" xfId="47" applyFont="1" applyBorder="1" applyAlignment="1">
      <alignment vertical="top"/>
    </xf>
    <xf numFmtId="9" fontId="2" fillId="0" borderId="30" xfId="64" applyNumberFormat="1" applyFont="1" applyBorder="1" applyAlignment="1">
      <alignment vertical="top"/>
    </xf>
    <xf numFmtId="44" fontId="2" fillId="0" borderId="31" xfId="57" applyNumberFormat="1" applyFont="1" applyBorder="1" applyAlignment="1">
      <alignment vertical="top"/>
      <protection/>
    </xf>
    <xf numFmtId="0" fontId="2" fillId="0" borderId="32" xfId="57" applyFont="1" applyBorder="1" applyAlignment="1">
      <alignment horizontal="right" vertical="top"/>
      <protection/>
    </xf>
    <xf numFmtId="44" fontId="2" fillId="0" borderId="33" xfId="47" applyFont="1" applyBorder="1" applyAlignment="1">
      <alignment/>
    </xf>
    <xf numFmtId="9" fontId="2" fillId="0" borderId="33" xfId="64" applyNumberFormat="1" applyFont="1" applyBorder="1" applyAlignment="1">
      <alignment/>
    </xf>
    <xf numFmtId="44" fontId="2" fillId="0" borderId="14" xfId="57" applyNumberFormat="1" applyFont="1" applyBorder="1" applyAlignment="1">
      <alignment/>
      <protection/>
    </xf>
    <xf numFmtId="0" fontId="2" fillId="0" borderId="34" xfId="57" applyFont="1" applyBorder="1" applyAlignment="1">
      <alignment/>
      <protection/>
    </xf>
    <xf numFmtId="0" fontId="2" fillId="0" borderId="34" xfId="57" applyFont="1" applyBorder="1" applyAlignment="1">
      <alignment wrapText="1"/>
      <protection/>
    </xf>
    <xf numFmtId="44" fontId="2" fillId="0" borderId="35" xfId="47" applyFont="1" applyBorder="1" applyAlignment="1">
      <alignment/>
    </xf>
    <xf numFmtId="9" fontId="2" fillId="0" borderId="35" xfId="64" applyNumberFormat="1" applyFont="1" applyBorder="1" applyAlignment="1">
      <alignment/>
    </xf>
    <xf numFmtId="44" fontId="2" fillId="0" borderId="13" xfId="57" applyNumberFormat="1" applyFont="1" applyBorder="1" applyAlignment="1">
      <alignment/>
      <protection/>
    </xf>
    <xf numFmtId="0" fontId="2" fillId="0" borderId="36" xfId="57" applyFont="1" applyBorder="1" applyAlignment="1">
      <alignment/>
      <protection/>
    </xf>
    <xf numFmtId="0" fontId="2" fillId="0" borderId="37" xfId="57" applyFont="1" applyBorder="1" applyAlignment="1">
      <alignment horizontal="center" wrapText="1"/>
      <protection/>
    </xf>
    <xf numFmtId="0" fontId="2" fillId="0" borderId="15" xfId="57" applyFont="1" applyBorder="1" applyAlignment="1">
      <alignment horizontal="center" vertical="center"/>
      <protection/>
    </xf>
    <xf numFmtId="0" fontId="2" fillId="0" borderId="15" xfId="57" applyFont="1" applyBorder="1" applyAlignment="1">
      <alignment horizontal="center" wrapText="1"/>
      <protection/>
    </xf>
    <xf numFmtId="0" fontId="2" fillId="0" borderId="38" xfId="57" applyFont="1" applyBorder="1" applyAlignment="1">
      <alignment horizontal="center" vertical="center" wrapText="1"/>
      <protection/>
    </xf>
    <xf numFmtId="0" fontId="2" fillId="0" borderId="39" xfId="57" applyFont="1" applyBorder="1" applyAlignment="1">
      <alignment horizontal="center"/>
      <protection/>
    </xf>
    <xf numFmtId="0" fontId="2" fillId="0" borderId="40" xfId="57" applyFont="1" applyBorder="1" applyAlignment="1">
      <alignment horizontal="center"/>
      <protection/>
    </xf>
    <xf numFmtId="0" fontId="2" fillId="0" borderId="41" xfId="57" applyFont="1" applyBorder="1" applyAlignment="1">
      <alignment horizontal="center"/>
      <protection/>
    </xf>
    <xf numFmtId="44" fontId="2" fillId="0" borderId="30" xfId="47" applyFont="1" applyBorder="1" applyAlignment="1">
      <alignment/>
    </xf>
    <xf numFmtId="44" fontId="2" fillId="0" borderId="42" xfId="47" applyFont="1" applyBorder="1" applyAlignment="1">
      <alignment/>
    </xf>
    <xf numFmtId="0" fontId="2" fillId="0" borderId="31" xfId="57" applyFont="1" applyBorder="1" applyAlignment="1">
      <alignment vertical="top"/>
      <protection/>
    </xf>
    <xf numFmtId="44" fontId="2" fillId="0" borderId="19" xfId="47" applyFont="1" applyBorder="1" applyAlignment="1">
      <alignment/>
    </xf>
    <xf numFmtId="0" fontId="2" fillId="0" borderId="14" xfId="57" applyFont="1" applyBorder="1" applyAlignment="1">
      <alignment/>
      <protection/>
    </xf>
    <xf numFmtId="0" fontId="2" fillId="0" borderId="34" xfId="57" applyFont="1" applyBorder="1" applyAlignment="1">
      <alignment horizontal="center"/>
      <protection/>
    </xf>
    <xf numFmtId="0" fontId="2" fillId="0" borderId="14" xfId="57" applyFont="1" applyBorder="1" applyAlignment="1">
      <alignment wrapText="1"/>
      <protection/>
    </xf>
    <xf numFmtId="44" fontId="2" fillId="0" borderId="27" xfId="47" applyFont="1" applyBorder="1" applyAlignment="1">
      <alignment/>
    </xf>
    <xf numFmtId="0" fontId="2" fillId="0" borderId="13" xfId="57" applyFont="1" applyBorder="1" applyAlignment="1">
      <alignment/>
      <protection/>
    </xf>
    <xf numFmtId="0" fontId="2" fillId="0" borderId="13" xfId="57" applyFont="1" applyBorder="1" applyAlignment="1">
      <alignment wrapText="1"/>
      <protection/>
    </xf>
    <xf numFmtId="0" fontId="2" fillId="0" borderId="36" xfId="57" applyFont="1" applyBorder="1" applyAlignment="1">
      <alignment horizontal="center"/>
      <protection/>
    </xf>
    <xf numFmtId="0" fontId="2" fillId="0" borderId="31" xfId="57" applyFont="1" applyBorder="1" applyAlignment="1">
      <alignment horizontal="center"/>
      <protection/>
    </xf>
    <xf numFmtId="0" fontId="2" fillId="0" borderId="43" xfId="57" applyFont="1" applyBorder="1" applyAlignment="1">
      <alignment horizontal="center"/>
      <protection/>
    </xf>
    <xf numFmtId="44" fontId="2" fillId="0" borderId="0" xfId="57" applyNumberFormat="1" applyFont="1">
      <alignment/>
      <protection/>
    </xf>
    <xf numFmtId="0" fontId="2" fillId="0" borderId="0" xfId="57" applyFont="1" applyAlignment="1">
      <alignment vertical="top" wrapText="1"/>
      <protection/>
    </xf>
    <xf numFmtId="0" fontId="2" fillId="0" borderId="14" xfId="57" applyFont="1" applyFill="1" applyBorder="1" applyAlignment="1">
      <alignment wrapText="1"/>
      <protection/>
    </xf>
    <xf numFmtId="0" fontId="2" fillId="0" borderId="14" xfId="59" applyFont="1" applyBorder="1" applyAlignment="1">
      <alignment/>
      <protection/>
    </xf>
    <xf numFmtId="44" fontId="2" fillId="0" borderId="14" xfId="59" applyNumberFormat="1" applyFont="1" applyBorder="1" applyAlignment="1">
      <alignment/>
      <protection/>
    </xf>
    <xf numFmtId="0" fontId="2" fillId="0" borderId="14" xfId="59" applyFont="1" applyFill="1" applyBorder="1" applyAlignment="1">
      <alignment wrapText="1"/>
      <protection/>
    </xf>
    <xf numFmtId="0" fontId="2" fillId="0" borderId="34" xfId="59" applyFont="1" applyBorder="1" applyAlignment="1">
      <alignment horizontal="center"/>
      <protection/>
    </xf>
    <xf numFmtId="0" fontId="2" fillId="0" borderId="15" xfId="57" applyFont="1" applyBorder="1" applyAlignment="1">
      <alignment horizontal="center"/>
      <protection/>
    </xf>
    <xf numFmtId="0" fontId="2" fillId="0" borderId="31" xfId="57" applyFont="1" applyBorder="1">
      <alignment/>
      <protection/>
    </xf>
    <xf numFmtId="44" fontId="2" fillId="0" borderId="31" xfId="47" applyFont="1" applyBorder="1" applyAlignment="1">
      <alignment/>
    </xf>
    <xf numFmtId="44" fontId="2" fillId="0" borderId="14" xfId="47" applyFont="1" applyBorder="1" applyAlignment="1">
      <alignment/>
    </xf>
    <xf numFmtId="0" fontId="53" fillId="0" borderId="14" xfId="57" applyFont="1" applyBorder="1" applyAlignment="1">
      <alignment/>
      <protection/>
    </xf>
    <xf numFmtId="44" fontId="53" fillId="0" borderId="14" xfId="47" applyFont="1" applyBorder="1" applyAlignment="1">
      <alignment/>
    </xf>
    <xf numFmtId="44" fontId="2" fillId="0" borderId="13" xfId="47" applyFont="1" applyBorder="1" applyAlignment="1">
      <alignment/>
    </xf>
    <xf numFmtId="0" fontId="2" fillId="0" borderId="14" xfId="57" applyFont="1" applyBorder="1" applyAlignment="1">
      <alignment horizontal="center" wrapText="1"/>
      <protection/>
    </xf>
    <xf numFmtId="44" fontId="2" fillId="0" borderId="31" xfId="47" applyFont="1" applyBorder="1" applyAlignment="1">
      <alignment vertical="top"/>
    </xf>
    <xf numFmtId="0" fontId="2" fillId="0" borderId="14" xfId="57" applyFont="1" applyBorder="1" applyAlignment="1" applyProtection="1">
      <alignment wrapText="1"/>
      <protection/>
    </xf>
    <xf numFmtId="0" fontId="2" fillId="0" borderId="14" xfId="57" applyFont="1" applyFill="1" applyBorder="1" applyAlignment="1" applyProtection="1">
      <alignment wrapText="1"/>
      <protection/>
    </xf>
    <xf numFmtId="0" fontId="2" fillId="0" borderId="14" xfId="57" applyFont="1" applyBorder="1" applyAlignment="1" applyProtection="1">
      <alignment/>
      <protection/>
    </xf>
    <xf numFmtId="0" fontId="2" fillId="0" borderId="13" xfId="57" applyFont="1" applyBorder="1" applyAlignment="1" applyProtection="1">
      <alignment wrapText="1"/>
      <protection/>
    </xf>
    <xf numFmtId="0" fontId="0" fillId="0" borderId="29" xfId="57" applyBorder="1">
      <alignment/>
      <protection/>
    </xf>
    <xf numFmtId="0" fontId="0" fillId="0" borderId="0" xfId="57" applyFont="1">
      <alignment/>
      <protection/>
    </xf>
    <xf numFmtId="0" fontId="2" fillId="0" borderId="14" xfId="57" applyFont="1" applyBorder="1">
      <alignment/>
      <protection/>
    </xf>
    <xf numFmtId="10" fontId="2" fillId="0" borderId="14" xfId="64" applyNumberFormat="1" applyFont="1" applyBorder="1" applyAlignment="1">
      <alignment/>
    </xf>
    <xf numFmtId="44" fontId="2" fillId="0" borderId="44" xfId="47" applyFont="1" applyBorder="1" applyAlignment="1">
      <alignment vertical="top"/>
    </xf>
    <xf numFmtId="44" fontId="2" fillId="0" borderId="22" xfId="47" applyFont="1" applyBorder="1" applyAlignment="1">
      <alignment vertical="top"/>
    </xf>
    <xf numFmtId="44" fontId="2" fillId="0" borderId="45" xfId="57" applyNumberFormat="1" applyFont="1" applyBorder="1" applyAlignment="1">
      <alignment vertical="top"/>
      <protection/>
    </xf>
    <xf numFmtId="44" fontId="2" fillId="0" borderId="45" xfId="47" applyFont="1" applyBorder="1" applyAlignment="1">
      <alignment vertical="top"/>
    </xf>
    <xf numFmtId="0" fontId="2" fillId="0" borderId="45" xfId="57" applyFont="1" applyBorder="1" applyAlignment="1">
      <alignment vertical="top"/>
      <protection/>
    </xf>
    <xf numFmtId="0" fontId="0" fillId="0" borderId="45" xfId="57" applyBorder="1" applyAlignment="1">
      <alignment horizontal="right" vertical="top"/>
      <protection/>
    </xf>
    <xf numFmtId="9" fontId="2" fillId="0" borderId="14" xfId="64" applyFont="1" applyFill="1" applyBorder="1" applyAlignment="1">
      <alignment/>
    </xf>
    <xf numFmtId="0" fontId="0" fillId="0" borderId="14" xfId="57" applyFont="1" applyBorder="1" applyAlignment="1">
      <alignment wrapText="1"/>
      <protection/>
    </xf>
    <xf numFmtId="0" fontId="0" fillId="0" borderId="14" xfId="57" applyFont="1" applyFill="1" applyBorder="1" applyAlignment="1">
      <alignment wrapText="1"/>
      <protection/>
    </xf>
    <xf numFmtId="0" fontId="0" fillId="0" borderId="0" xfId="57" applyFont="1" applyAlignment="1">
      <alignment wrapText="1"/>
      <protection/>
    </xf>
    <xf numFmtId="44" fontId="5" fillId="0" borderId="14" xfId="47" applyFont="1" applyBorder="1" applyAlignment="1">
      <alignment/>
    </xf>
    <xf numFmtId="0" fontId="0" fillId="0" borderId="13" xfId="57" applyFont="1" applyBorder="1" applyAlignment="1">
      <alignment wrapText="1"/>
      <protection/>
    </xf>
    <xf numFmtId="9" fontId="2" fillId="0" borderId="13" xfId="64" applyFont="1" applyFill="1" applyBorder="1" applyAlignment="1">
      <alignment/>
    </xf>
    <xf numFmtId="0" fontId="5" fillId="0" borderId="15" xfId="57" applyFont="1" applyBorder="1" applyAlignment="1">
      <alignment horizontal="center" wrapText="1"/>
      <protection/>
    </xf>
    <xf numFmtId="0" fontId="2" fillId="0" borderId="36" xfId="57" applyFont="1" applyBorder="1" applyAlignment="1">
      <alignment wrapText="1"/>
      <protection/>
    </xf>
    <xf numFmtId="0" fontId="0" fillId="0" borderId="46" xfId="57" applyBorder="1" applyAlignment="1">
      <alignment wrapText="1"/>
      <protection/>
    </xf>
    <xf numFmtId="0" fontId="2" fillId="0" borderId="13" xfId="57" applyFont="1" applyBorder="1" applyAlignment="1">
      <alignment horizontal="center"/>
      <protection/>
    </xf>
    <xf numFmtId="0" fontId="2" fillId="0" borderId="27" xfId="57" applyFont="1" applyBorder="1" applyAlignment="1">
      <alignment horizontal="center"/>
      <protection/>
    </xf>
    <xf numFmtId="0" fontId="2" fillId="0" borderId="40" xfId="57" applyFont="1" applyBorder="1" applyAlignment="1">
      <alignment horizontal="center" wrapText="1"/>
      <protection/>
    </xf>
    <xf numFmtId="0" fontId="2" fillId="0" borderId="47" xfId="57" applyFont="1" applyBorder="1" applyAlignment="1">
      <alignment horizontal="center"/>
      <protection/>
    </xf>
    <xf numFmtId="44" fontId="2" fillId="0" borderId="42" xfId="47" applyFont="1" applyBorder="1" applyAlignment="1">
      <alignment vertical="top"/>
    </xf>
    <xf numFmtId="0" fontId="0" fillId="0" borderId="28" xfId="57" applyBorder="1">
      <alignment/>
      <protection/>
    </xf>
    <xf numFmtId="0" fontId="0" fillId="0" borderId="26" xfId="57" applyBorder="1">
      <alignment/>
      <protection/>
    </xf>
    <xf numFmtId="0" fontId="0" fillId="0" borderId="0" xfId="57" applyBorder="1">
      <alignment/>
      <protection/>
    </xf>
    <xf numFmtId="0" fontId="0" fillId="0" borderId="0" xfId="57" applyFont="1" applyBorder="1" applyAlignment="1">
      <alignment horizontal="right"/>
      <protection/>
    </xf>
    <xf numFmtId="0" fontId="2" fillId="0" borderId="26" xfId="57" applyFont="1" applyBorder="1">
      <alignment/>
      <protection/>
    </xf>
    <xf numFmtId="49" fontId="0" fillId="0" borderId="26" xfId="57" applyNumberFormat="1" applyFont="1" applyBorder="1">
      <alignment/>
      <protection/>
    </xf>
    <xf numFmtId="49" fontId="0" fillId="0" borderId="24" xfId="57" applyNumberFormat="1" applyFont="1" applyBorder="1">
      <alignment/>
      <protection/>
    </xf>
    <xf numFmtId="0" fontId="0" fillId="0" borderId="23" xfId="57" applyFont="1" applyBorder="1" applyAlignment="1">
      <alignment horizontal="right"/>
      <protection/>
    </xf>
    <xf numFmtId="0" fontId="0" fillId="0" borderId="0" xfId="0" applyFont="1" applyAlignment="1">
      <alignment horizontal="left"/>
    </xf>
    <xf numFmtId="0" fontId="0" fillId="0" borderId="0" xfId="0" applyFont="1" applyAlignment="1">
      <alignment horizontal="left" wrapText="1" indent="1"/>
    </xf>
    <xf numFmtId="0" fontId="0" fillId="0" borderId="0" xfId="0" applyAlignment="1">
      <alignment horizontal="left" indent="1"/>
    </xf>
    <xf numFmtId="0" fontId="2" fillId="0" borderId="0" xfId="0" applyFont="1" applyAlignment="1">
      <alignment horizontal="left" indent="1"/>
    </xf>
    <xf numFmtId="49" fontId="0" fillId="0" borderId="0" xfId="57" applyNumberFormat="1" applyFont="1" applyBorder="1" applyAlignment="1">
      <alignment horizontal="right"/>
      <protection/>
    </xf>
    <xf numFmtId="49" fontId="0" fillId="0" borderId="0" xfId="57" applyNumberFormat="1">
      <alignment/>
      <protection/>
    </xf>
    <xf numFmtId="0" fontId="6" fillId="0" borderId="0" xfId="0" applyFont="1" applyAlignment="1">
      <alignment horizontal="centerContinuous"/>
    </xf>
    <xf numFmtId="0" fontId="0" fillId="0" borderId="0" xfId="0" applyFill="1" applyAlignment="1">
      <alignment vertical="top"/>
    </xf>
    <xf numFmtId="0" fontId="2" fillId="0" borderId="48" xfId="57" applyFont="1" applyBorder="1" applyAlignment="1">
      <alignment horizontal="right" vertical="top"/>
      <protection/>
    </xf>
    <xf numFmtId="0" fontId="2" fillId="0" borderId="20" xfId="57" applyFont="1" applyBorder="1" applyAlignment="1">
      <alignment horizontal="right" vertical="top"/>
      <protection/>
    </xf>
    <xf numFmtId="0" fontId="2" fillId="0" borderId="21" xfId="57" applyFont="1" applyBorder="1" applyAlignment="1">
      <alignment horizontal="right" vertical="top"/>
      <protection/>
    </xf>
    <xf numFmtId="38" fontId="0" fillId="0" borderId="26" xfId="0" applyNumberFormat="1" applyFont="1" applyFill="1" applyBorder="1" applyAlignment="1">
      <alignment horizontal="left"/>
    </xf>
    <xf numFmtId="0" fontId="13" fillId="34" borderId="26" xfId="0" applyFont="1" applyFill="1" applyBorder="1" applyAlignment="1">
      <alignment wrapText="1"/>
    </xf>
    <xf numFmtId="0" fontId="2" fillId="0" borderId="0" xfId="0" applyNumberFormat="1" applyFont="1" applyBorder="1" applyAlignment="1">
      <alignment horizontal="right"/>
    </xf>
    <xf numFmtId="0" fontId="10" fillId="34" borderId="26" xfId="0" applyFont="1" applyFill="1" applyBorder="1" applyAlignment="1">
      <alignment/>
    </xf>
    <xf numFmtId="0" fontId="55" fillId="34" borderId="26" xfId="0" applyFont="1" applyFill="1" applyBorder="1" applyAlignment="1">
      <alignment/>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2" fillId="0" borderId="0" xfId="0" applyFont="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Border="1" applyAlignment="1" applyProtection="1">
      <alignment horizontal="centerContinuous"/>
      <protection locked="0"/>
    </xf>
    <xf numFmtId="0" fontId="53"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34" borderId="45" xfId="0" applyFont="1" applyFill="1" applyBorder="1" applyAlignment="1" applyProtection="1">
      <alignment/>
      <protection locked="0"/>
    </xf>
    <xf numFmtId="0" fontId="2" fillId="34" borderId="52" xfId="0" applyFont="1" applyFill="1" applyBorder="1" applyAlignment="1" applyProtection="1">
      <alignment horizontal="center" wrapText="1"/>
      <protection locked="0"/>
    </xf>
    <xf numFmtId="0" fontId="2" fillId="34" borderId="45" xfId="0" applyFont="1" applyFill="1" applyBorder="1" applyAlignment="1" applyProtection="1">
      <alignment horizontal="centerContinuous" vertical="center"/>
      <protection locked="0"/>
    </xf>
    <xf numFmtId="0" fontId="2" fillId="34" borderId="14" xfId="0" applyFont="1" applyFill="1" applyBorder="1" applyAlignment="1" applyProtection="1">
      <alignment horizontal="centerContinuous" vertical="center"/>
      <protection locked="0"/>
    </xf>
    <xf numFmtId="0" fontId="0" fillId="34" borderId="14" xfId="0" applyFill="1" applyBorder="1" applyAlignment="1" applyProtection="1">
      <alignment horizontal="centerContinuous" vertical="center"/>
      <protection locked="0"/>
    </xf>
    <xf numFmtId="0" fontId="2" fillId="34" borderId="52" xfId="0" applyFont="1" applyFill="1" applyBorder="1" applyAlignment="1" applyProtection="1">
      <alignment/>
      <protection locked="0"/>
    </xf>
    <xf numFmtId="0" fontId="2" fillId="34" borderId="13" xfId="0" applyFont="1" applyFill="1" applyBorder="1" applyAlignment="1" applyProtection="1">
      <alignment horizontal="centerContinuous" vertical="center"/>
      <protection locked="0"/>
    </xf>
    <xf numFmtId="0" fontId="2" fillId="34" borderId="52" xfId="0" applyFont="1" applyFill="1" applyBorder="1" applyAlignment="1" applyProtection="1">
      <alignment horizontal="center" vertical="center" wrapText="1"/>
      <protection locked="0"/>
    </xf>
    <xf numFmtId="0" fontId="2" fillId="34" borderId="52" xfId="0" applyFont="1" applyFill="1" applyBorder="1" applyAlignment="1" applyProtection="1">
      <alignment horizontal="center" vertical="center"/>
      <protection locked="0"/>
    </xf>
    <xf numFmtId="0" fontId="2" fillId="34" borderId="13" xfId="0" applyFont="1" applyFill="1" applyBorder="1" applyAlignment="1" applyProtection="1">
      <alignment horizontal="center" vertical="center"/>
      <protection locked="0"/>
    </xf>
    <xf numFmtId="0" fontId="2" fillId="34" borderId="13" xfId="0" applyFont="1" applyFill="1" applyBorder="1" applyAlignment="1" applyProtection="1">
      <alignment horizontal="center" vertical="center" wrapText="1"/>
      <protection locked="0"/>
    </xf>
    <xf numFmtId="0" fontId="2" fillId="34" borderId="14" xfId="0" applyFont="1" applyFill="1" applyBorder="1" applyAlignment="1" applyProtection="1">
      <alignment horizontal="center" vertical="top"/>
      <protection locked="0"/>
    </xf>
    <xf numFmtId="0" fontId="0" fillId="0" borderId="14" xfId="0" applyFont="1" applyBorder="1" applyAlignment="1" applyProtection="1">
      <alignment vertical="top"/>
      <protection locked="0"/>
    </xf>
    <xf numFmtId="44" fontId="0" fillId="0" borderId="14" xfId="44" applyFont="1" applyBorder="1" applyAlignment="1" applyProtection="1">
      <alignment vertical="top"/>
      <protection locked="0"/>
    </xf>
    <xf numFmtId="0" fontId="0" fillId="0" borderId="14" xfId="0" applyFont="1" applyBorder="1" applyAlignment="1" applyProtection="1">
      <alignment horizontal="right" vertical="top"/>
      <protection locked="0"/>
    </xf>
    <xf numFmtId="8" fontId="0" fillId="0" borderId="14" xfId="44" applyNumberFormat="1" applyFont="1" applyBorder="1" applyAlignment="1" applyProtection="1">
      <alignment horizontal="right" vertical="top"/>
      <protection locked="0"/>
    </xf>
    <xf numFmtId="0" fontId="2" fillId="0" borderId="0" xfId="0" applyFont="1" applyBorder="1" applyAlignment="1" applyProtection="1">
      <alignment/>
      <protection locked="0"/>
    </xf>
    <xf numFmtId="0" fontId="2" fillId="0" borderId="0" xfId="0" applyFont="1" applyFill="1" applyBorder="1" applyAlignment="1" applyProtection="1">
      <alignment/>
      <protection locked="0"/>
    </xf>
    <xf numFmtId="0" fontId="0" fillId="34" borderId="19" xfId="0" applyFont="1" applyFill="1" applyBorder="1" applyAlignment="1" applyProtection="1">
      <alignment vertical="top"/>
      <protection locked="0"/>
    </xf>
    <xf numFmtId="44" fontId="0" fillId="34" borderId="20" xfId="44" applyFont="1" applyFill="1" applyBorder="1" applyAlignment="1" applyProtection="1">
      <alignment vertical="top"/>
      <protection locked="0"/>
    </xf>
    <xf numFmtId="0" fontId="0" fillId="34" borderId="20" xfId="0" applyFont="1" applyFill="1" applyBorder="1" applyAlignment="1" applyProtection="1">
      <alignment vertical="top"/>
      <protection locked="0"/>
    </xf>
    <xf numFmtId="0" fontId="53" fillId="0" borderId="0" xfId="0" applyFont="1" applyBorder="1" applyAlignment="1" applyProtection="1">
      <alignment/>
      <protection locked="0"/>
    </xf>
    <xf numFmtId="0" fontId="2" fillId="34" borderId="14" xfId="0" applyFont="1" applyFill="1" applyBorder="1" applyAlignment="1" applyProtection="1">
      <alignment vertical="top"/>
      <protection locked="0"/>
    </xf>
    <xf numFmtId="0" fontId="0" fillId="0" borderId="0" xfId="0" applyFont="1" applyBorder="1" applyAlignment="1" applyProtection="1">
      <alignment/>
      <protection locked="0"/>
    </xf>
    <xf numFmtId="0" fontId="2" fillId="0" borderId="0" xfId="0" applyFont="1" applyBorder="1" applyAlignment="1" applyProtection="1">
      <alignment/>
      <protection/>
    </xf>
    <xf numFmtId="0" fontId="2" fillId="0" borderId="0" xfId="0" applyNumberFormat="1" applyFont="1" applyBorder="1" applyAlignment="1" applyProtection="1">
      <alignment horizontal="right"/>
      <protection/>
    </xf>
    <xf numFmtId="8" fontId="0" fillId="34" borderId="14" xfId="44" applyNumberFormat="1" applyFont="1" applyFill="1" applyBorder="1" applyAlignment="1" applyProtection="1">
      <alignment horizontal="right" vertical="top"/>
      <protection/>
    </xf>
    <xf numFmtId="8" fontId="2" fillId="34" borderId="14" xfId="44" applyNumberFormat="1" applyFont="1" applyFill="1" applyBorder="1" applyAlignment="1" applyProtection="1">
      <alignment horizontal="right" vertical="top"/>
      <protection/>
    </xf>
    <xf numFmtId="0" fontId="0" fillId="0" borderId="0" xfId="0" applyAlignment="1" applyProtection="1">
      <alignment/>
      <protection locked="0"/>
    </xf>
    <xf numFmtId="0" fontId="2" fillId="0" borderId="0" xfId="0" applyFont="1" applyAlignment="1" applyProtection="1">
      <alignment horizontal="centerContinuous"/>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Font="1" applyAlignment="1" applyProtection="1">
      <alignment horizontal="centerContinuous" wrapText="1"/>
      <protection locked="0"/>
    </xf>
    <xf numFmtId="0" fontId="0" fillId="0" borderId="0" xfId="0" applyFont="1" applyAlignment="1" applyProtection="1">
      <alignment horizontal="left"/>
      <protection locked="0"/>
    </xf>
    <xf numFmtId="0" fontId="0" fillId="0" borderId="0" xfId="0" applyAlignment="1" applyProtection="1">
      <alignment horizontal="left" wrapText="1" indent="1"/>
      <protection locked="0"/>
    </xf>
    <xf numFmtId="0" fontId="0" fillId="0" borderId="0" xfId="0" applyAlignment="1" applyProtection="1">
      <alignment horizontal="centerContinuous" wrapText="1"/>
      <protection locked="0"/>
    </xf>
    <xf numFmtId="0" fontId="2" fillId="34" borderId="14" xfId="0" applyFont="1" applyFill="1" applyBorder="1" applyAlignment="1" applyProtection="1">
      <alignment horizontal="centerContinuous"/>
      <protection locked="0"/>
    </xf>
    <xf numFmtId="0" fontId="0" fillId="0" borderId="14" xfId="0" applyFont="1" applyFill="1" applyBorder="1" applyAlignment="1" applyProtection="1">
      <alignment horizontal="center" vertical="center" wrapText="1"/>
      <protection locked="0"/>
    </xf>
    <xf numFmtId="0" fontId="2" fillId="0" borderId="0" xfId="0" applyFont="1" applyAlignment="1" applyProtection="1">
      <alignment/>
      <protection locked="0"/>
    </xf>
    <xf numFmtId="0" fontId="5" fillId="0" borderId="0" xfId="0" applyFont="1" applyAlignment="1" applyProtection="1">
      <alignment/>
      <protection locked="0"/>
    </xf>
    <xf numFmtId="0" fontId="2" fillId="34" borderId="45" xfId="0" applyFont="1" applyFill="1" applyBorder="1" applyAlignment="1" applyProtection="1">
      <alignment horizontal="center" vertical="center"/>
      <protection locked="0"/>
    </xf>
    <xf numFmtId="0" fontId="0" fillId="0" borderId="14" xfId="0" applyFont="1" applyBorder="1" applyAlignment="1" applyProtection="1">
      <alignment wrapText="1"/>
      <protection locked="0"/>
    </xf>
    <xf numFmtId="8" fontId="0" fillId="0" borderId="14" xfId="44" applyNumberFormat="1" applyFont="1" applyBorder="1" applyAlignment="1" applyProtection="1">
      <alignment/>
      <protection locked="0"/>
    </xf>
    <xf numFmtId="8" fontId="0" fillId="0" borderId="14" xfId="0" applyNumberFormat="1" applyBorder="1" applyAlignment="1" applyProtection="1">
      <alignment/>
      <protection locked="0"/>
    </xf>
    <xf numFmtId="0" fontId="0" fillId="0" borderId="14" xfId="0" applyBorder="1" applyAlignment="1" applyProtection="1">
      <alignment wrapText="1"/>
      <protection locked="0"/>
    </xf>
    <xf numFmtId="0" fontId="0" fillId="35" borderId="19" xfId="0" applyFont="1" applyFill="1" applyBorder="1" applyAlignment="1" applyProtection="1">
      <alignment vertical="top"/>
      <protection locked="0"/>
    </xf>
    <xf numFmtId="8" fontId="0" fillId="35" borderId="20" xfId="0" applyNumberFormat="1" applyFill="1" applyBorder="1" applyAlignment="1" applyProtection="1">
      <alignment horizontal="right" vertical="top"/>
      <protection locked="0"/>
    </xf>
    <xf numFmtId="8" fontId="0" fillId="35" borderId="20" xfId="44" applyNumberFormat="1" applyFont="1" applyFill="1" applyBorder="1" applyAlignment="1" applyProtection="1">
      <alignment horizontal="right" vertical="top"/>
      <protection locked="0"/>
    </xf>
    <xf numFmtId="40" fontId="0" fillId="35" borderId="20" xfId="44" applyNumberFormat="1" applyFont="1" applyFill="1" applyBorder="1" applyAlignment="1" applyProtection="1">
      <alignment horizontal="right" vertical="top"/>
      <protection locked="0"/>
    </xf>
    <xf numFmtId="8" fontId="0" fillId="35" borderId="21" xfId="0" applyNumberFormat="1" applyFill="1" applyBorder="1" applyAlignment="1" applyProtection="1">
      <alignment vertical="top"/>
      <protection locked="0"/>
    </xf>
    <xf numFmtId="0" fontId="0" fillId="0" borderId="14" xfId="0" applyBorder="1" applyAlignment="1" applyProtection="1">
      <alignment vertical="top" wrapText="1"/>
      <protection locked="0"/>
    </xf>
    <xf numFmtId="8" fontId="0" fillId="0" borderId="14" xfId="0" applyNumberFormat="1" applyBorder="1" applyAlignment="1" applyProtection="1">
      <alignment horizontal="right" vertical="top" wrapText="1"/>
      <protection locked="0"/>
    </xf>
    <xf numFmtId="8" fontId="0" fillId="0" borderId="14" xfId="44" applyNumberFormat="1" applyFont="1" applyBorder="1" applyAlignment="1" applyProtection="1">
      <alignment horizontal="right" vertical="top" wrapText="1"/>
      <protection locked="0"/>
    </xf>
    <xf numFmtId="40" fontId="0" fillId="0" borderId="14" xfId="44" applyNumberFormat="1" applyFont="1" applyBorder="1" applyAlignment="1" applyProtection="1">
      <alignment horizontal="right" vertical="top" wrapText="1"/>
      <protection locked="0"/>
    </xf>
    <xf numFmtId="8" fontId="0" fillId="0" borderId="14" xfId="44" applyNumberFormat="1" applyFont="1" applyBorder="1" applyAlignment="1" applyProtection="1">
      <alignment horizontal="right" vertical="top" wrapText="1"/>
      <protection locked="0"/>
    </xf>
    <xf numFmtId="8" fontId="0" fillId="0" borderId="14" xfId="0" applyNumberFormat="1" applyBorder="1" applyAlignment="1" applyProtection="1">
      <alignment/>
      <protection/>
    </xf>
    <xf numFmtId="0" fontId="0" fillId="0" borderId="14" xfId="0" applyBorder="1" applyAlignment="1" applyProtection="1">
      <alignment vertical="top" wrapText="1"/>
      <protection/>
    </xf>
    <xf numFmtId="8" fontId="0" fillId="0" borderId="14" xfId="0" applyNumberFormat="1" applyBorder="1" applyAlignment="1" applyProtection="1">
      <alignment horizontal="right" vertical="top" wrapText="1"/>
      <protection/>
    </xf>
    <xf numFmtId="8" fontId="0" fillId="0" borderId="14" xfId="44" applyNumberFormat="1" applyFont="1" applyBorder="1" applyAlignment="1" applyProtection="1">
      <alignment horizontal="right" vertical="top" wrapText="1"/>
      <protection/>
    </xf>
    <xf numFmtId="8" fontId="0" fillId="0" borderId="14" xfId="0" applyNumberFormat="1" applyBorder="1" applyAlignment="1" applyProtection="1">
      <alignment horizontal="right"/>
      <protection/>
    </xf>
    <xf numFmtId="0" fontId="2" fillId="0" borderId="0" xfId="0" applyFont="1" applyAlignment="1" applyProtection="1">
      <alignment/>
      <protection locked="0"/>
    </xf>
    <xf numFmtId="0" fontId="2" fillId="34" borderId="40" xfId="0" applyFont="1" applyFill="1" applyBorder="1" applyAlignment="1" applyProtection="1">
      <alignment horizontal="center"/>
      <protection locked="0"/>
    </xf>
    <xf numFmtId="0" fontId="2" fillId="34" borderId="43" xfId="0" applyFont="1" applyFill="1" applyBorder="1" applyAlignment="1" applyProtection="1">
      <alignment horizontal="center"/>
      <protection locked="0"/>
    </xf>
    <xf numFmtId="0" fontId="2" fillId="34" borderId="39" xfId="0" applyFont="1" applyFill="1" applyBorder="1" applyAlignment="1" applyProtection="1">
      <alignment horizontal="center"/>
      <protection locked="0"/>
    </xf>
    <xf numFmtId="0" fontId="2" fillId="34" borderId="15" xfId="0" applyFont="1" applyFill="1" applyBorder="1" applyAlignment="1" applyProtection="1">
      <alignment horizontal="center"/>
      <protection locked="0"/>
    </xf>
    <xf numFmtId="0" fontId="2" fillId="34" borderId="36" xfId="0" applyFont="1" applyFill="1" applyBorder="1" applyAlignment="1" applyProtection="1">
      <alignment horizontal="center"/>
      <protection locked="0"/>
    </xf>
    <xf numFmtId="0" fontId="0" fillId="0" borderId="13" xfId="0" applyFont="1" applyBorder="1" applyAlignment="1" applyProtection="1">
      <alignment/>
      <protection locked="0"/>
    </xf>
    <xf numFmtId="44" fontId="0" fillId="0" borderId="13" xfId="44" applyFont="1" applyBorder="1" applyAlignment="1" applyProtection="1">
      <alignment/>
      <protection locked="0"/>
    </xf>
    <xf numFmtId="8" fontId="0" fillId="0" borderId="27" xfId="44" applyNumberFormat="1" applyFont="1" applyBorder="1" applyAlignment="1" applyProtection="1">
      <alignment/>
      <protection locked="0"/>
    </xf>
    <xf numFmtId="0" fontId="2" fillId="34" borderId="34" xfId="0" applyFont="1" applyFill="1" applyBorder="1" applyAlignment="1" applyProtection="1">
      <alignment horizontal="center"/>
      <protection locked="0"/>
    </xf>
    <xf numFmtId="0" fontId="0" fillId="0" borderId="14" xfId="0" applyFont="1" applyBorder="1" applyAlignment="1" applyProtection="1">
      <alignment/>
      <protection locked="0"/>
    </xf>
    <xf numFmtId="8" fontId="0" fillId="0" borderId="19" xfId="44" applyNumberFormat="1" applyFont="1" applyBorder="1" applyAlignment="1" applyProtection="1">
      <alignment/>
      <protection locked="0"/>
    </xf>
    <xf numFmtId="44" fontId="0" fillId="0" borderId="14" xfId="44" applyFont="1" applyBorder="1" applyAlignment="1" applyProtection="1">
      <alignment/>
      <protection locked="0"/>
    </xf>
    <xf numFmtId="0" fontId="2" fillId="34" borderId="31" xfId="0" applyFont="1" applyFill="1" applyBorder="1" applyAlignment="1" applyProtection="1">
      <alignment vertical="top"/>
      <protection locked="0"/>
    </xf>
    <xf numFmtId="0" fontId="53" fillId="0" borderId="0" xfId="0" applyFont="1" applyBorder="1" applyAlignment="1" applyProtection="1">
      <alignment/>
      <protection locked="0"/>
    </xf>
    <xf numFmtId="8" fontId="0" fillId="34" borderId="27" xfId="44" applyNumberFormat="1" applyFont="1" applyFill="1" applyBorder="1" applyAlignment="1" applyProtection="1">
      <alignment/>
      <protection/>
    </xf>
    <xf numFmtId="8" fontId="0" fillId="34" borderId="19" xfId="44" applyNumberFormat="1" applyFont="1" applyFill="1" applyBorder="1" applyAlignment="1" applyProtection="1">
      <alignment/>
      <protection/>
    </xf>
    <xf numFmtId="8" fontId="0" fillId="34" borderId="35" xfId="44" applyNumberFormat="1" applyFont="1" applyFill="1" applyBorder="1" applyAlignment="1" applyProtection="1">
      <alignment/>
      <protection/>
    </xf>
    <xf numFmtId="8" fontId="0" fillId="34" borderId="33" xfId="44" applyNumberFormat="1" applyFont="1" applyFill="1" applyBorder="1" applyAlignment="1" applyProtection="1">
      <alignment/>
      <protection/>
    </xf>
    <xf numFmtId="8" fontId="2" fillId="34" borderId="42" xfId="44" applyNumberFormat="1" applyFont="1" applyFill="1" applyBorder="1" applyAlignment="1" applyProtection="1">
      <alignment vertical="top"/>
      <protection/>
    </xf>
    <xf numFmtId="8" fontId="2" fillId="34" borderId="30" xfId="44" applyNumberFormat="1" applyFont="1" applyFill="1" applyBorder="1" applyAlignment="1" applyProtection="1">
      <alignment vertical="top"/>
      <protection/>
    </xf>
    <xf numFmtId="0" fontId="53" fillId="0" borderId="0" xfId="0" applyFont="1" applyAlignment="1" applyProtection="1">
      <alignment/>
      <protection locked="0"/>
    </xf>
    <xf numFmtId="0" fontId="0" fillId="0" borderId="0" xfId="0" applyFont="1" applyAlignment="1" applyProtection="1">
      <alignment horizontal="left" indent="1"/>
      <protection locked="0"/>
    </xf>
    <xf numFmtId="0" fontId="0" fillId="33" borderId="16" xfId="0" applyFont="1" applyFill="1" applyBorder="1" applyAlignment="1" applyProtection="1">
      <alignment horizontal="center" vertical="center" wrapText="1"/>
      <protection locked="0"/>
    </xf>
    <xf numFmtId="0" fontId="0" fillId="33" borderId="17" xfId="0" applyFont="1" applyFill="1" applyBorder="1" applyAlignment="1" applyProtection="1">
      <alignment horizontal="center" vertical="center" wrapText="1"/>
      <protection locked="0"/>
    </xf>
    <xf numFmtId="0" fontId="0" fillId="0" borderId="49" xfId="0" applyBorder="1" applyAlignment="1" applyProtection="1">
      <alignment wrapText="1"/>
      <protection locked="0"/>
    </xf>
    <xf numFmtId="44" fontId="0" fillId="0" borderId="13" xfId="44" applyFont="1" applyBorder="1" applyAlignment="1" applyProtection="1">
      <alignment/>
      <protection locked="0"/>
    </xf>
    <xf numFmtId="0" fontId="0" fillId="0" borderId="10" xfId="0" applyBorder="1" applyAlignment="1" applyProtection="1">
      <alignment wrapText="1"/>
      <protection locked="0"/>
    </xf>
    <xf numFmtId="0" fontId="2" fillId="0" borderId="0" xfId="0" applyFont="1" applyAlignment="1" applyProtection="1">
      <alignment wrapText="1"/>
      <protection locked="0"/>
    </xf>
    <xf numFmtId="0" fontId="0" fillId="34" borderId="45" xfId="0" applyFill="1" applyBorder="1" applyAlignment="1" applyProtection="1">
      <alignment wrapText="1"/>
      <protection locked="0"/>
    </xf>
    <xf numFmtId="0" fontId="2" fillId="34" borderId="13" xfId="0" applyFont="1" applyFill="1" applyBorder="1" applyAlignment="1" applyProtection="1">
      <alignment wrapText="1"/>
      <protection locked="0"/>
    </xf>
    <xf numFmtId="0" fontId="5" fillId="34" borderId="14" xfId="0" applyFont="1" applyFill="1" applyBorder="1" applyAlignment="1" applyProtection="1">
      <alignment horizontal="center" wrapText="1"/>
      <protection locked="0"/>
    </xf>
    <xf numFmtId="0" fontId="2" fillId="34" borderId="14" xfId="0" applyFont="1" applyFill="1" applyBorder="1" applyAlignment="1" applyProtection="1">
      <alignment horizontal="center" vertical="top" wrapText="1"/>
      <protection locked="0"/>
    </xf>
    <xf numFmtId="0" fontId="0" fillId="34" borderId="14" xfId="0" applyFont="1" applyFill="1" applyBorder="1" applyAlignment="1" applyProtection="1">
      <alignment vertical="top" wrapText="1"/>
      <protection locked="0"/>
    </xf>
    <xf numFmtId="0" fontId="10" fillId="34" borderId="14" xfId="0" applyFont="1" applyFill="1" applyBorder="1" applyAlignment="1" applyProtection="1">
      <alignment vertical="top" wrapText="1"/>
      <protection locked="0"/>
    </xf>
    <xf numFmtId="40" fontId="0" fillId="0" borderId="14" xfId="0" applyNumberFormat="1" applyFont="1" applyFill="1" applyBorder="1" applyAlignment="1" applyProtection="1">
      <alignment horizontal="right" vertical="top" wrapText="1"/>
      <protection locked="0"/>
    </xf>
    <xf numFmtId="8" fontId="0" fillId="34" borderId="14" xfId="44" applyNumberFormat="1" applyFont="1" applyFill="1" applyBorder="1" applyAlignment="1" applyProtection="1">
      <alignment horizontal="right" vertical="top" wrapText="1"/>
      <protection locked="0"/>
    </xf>
    <xf numFmtId="0" fontId="2" fillId="0" borderId="0" xfId="0" applyFont="1" applyAlignment="1" applyProtection="1">
      <alignment vertical="top"/>
      <protection locked="0"/>
    </xf>
    <xf numFmtId="0" fontId="2" fillId="34" borderId="14" xfId="0" applyFont="1" applyFill="1" applyBorder="1" applyAlignment="1" applyProtection="1">
      <alignment vertical="top" wrapText="1"/>
      <protection locked="0"/>
    </xf>
    <xf numFmtId="0" fontId="11" fillId="34" borderId="14" xfId="0" applyFont="1" applyFill="1" applyBorder="1" applyAlignment="1" applyProtection="1">
      <alignment vertical="top" wrapText="1"/>
      <protection locked="0"/>
    </xf>
    <xf numFmtId="0" fontId="2" fillId="34" borderId="14" xfId="0" applyFont="1" applyFill="1" applyBorder="1" applyAlignment="1" applyProtection="1">
      <alignment horizontal="right" vertical="top" wrapText="1"/>
      <protection locked="0"/>
    </xf>
    <xf numFmtId="0" fontId="2" fillId="34" borderId="19" xfId="0" applyFont="1" applyFill="1" applyBorder="1" applyAlignment="1" applyProtection="1">
      <alignment vertical="top" wrapText="1"/>
      <protection locked="0"/>
    </xf>
    <xf numFmtId="0" fontId="2" fillId="34" borderId="20" xfId="0" applyFont="1" applyFill="1" applyBorder="1" applyAlignment="1" applyProtection="1">
      <alignment vertical="top" wrapText="1"/>
      <protection locked="0"/>
    </xf>
    <xf numFmtId="0" fontId="2" fillId="34" borderId="21" xfId="0" applyFont="1" applyFill="1" applyBorder="1" applyAlignment="1" applyProtection="1">
      <alignment horizontal="right" vertical="top"/>
      <protection locked="0"/>
    </xf>
    <xf numFmtId="0" fontId="2" fillId="34" borderId="21" xfId="0" applyFont="1" applyFill="1" applyBorder="1" applyAlignment="1" applyProtection="1">
      <alignment vertical="top" wrapText="1"/>
      <protection locked="0"/>
    </xf>
    <xf numFmtId="0" fontId="2" fillId="0" borderId="0" xfId="0" applyFont="1" applyFill="1" applyAlignment="1" applyProtection="1">
      <alignment/>
      <protection locked="0"/>
    </xf>
    <xf numFmtId="0" fontId="2" fillId="0" borderId="0" xfId="0" applyFont="1" applyFill="1" applyAlignment="1" applyProtection="1">
      <alignment vertical="top" wrapText="1"/>
      <protection locked="0"/>
    </xf>
    <xf numFmtId="0" fontId="0" fillId="0" borderId="0" xfId="0" applyFill="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vertical="top" wrapText="1"/>
      <protection locked="0"/>
    </xf>
    <xf numFmtId="0" fontId="2" fillId="0" borderId="0" xfId="0" applyFont="1" applyFill="1" applyAlignment="1" applyProtection="1">
      <alignment wrapText="1"/>
      <protection locked="0"/>
    </xf>
    <xf numFmtId="8" fontId="0" fillId="34" borderId="14" xfId="44" applyNumberFormat="1" applyFont="1" applyFill="1" applyBorder="1" applyAlignment="1" applyProtection="1">
      <alignment horizontal="right" vertical="top" wrapText="1"/>
      <protection/>
    </xf>
    <xf numFmtId="40" fontId="2" fillId="34" borderId="14" xfId="0" applyNumberFormat="1" applyFont="1" applyFill="1" applyBorder="1" applyAlignment="1" applyProtection="1">
      <alignment horizontal="right" vertical="top" wrapText="1"/>
      <protection/>
    </xf>
    <xf numFmtId="8" fontId="2" fillId="34" borderId="14" xfId="44" applyNumberFormat="1" applyFont="1" applyFill="1" applyBorder="1" applyAlignment="1" applyProtection="1">
      <alignment horizontal="right" vertical="top" wrapText="1"/>
      <protection/>
    </xf>
    <xf numFmtId="8" fontId="2" fillId="34" borderId="14" xfId="0" applyNumberFormat="1" applyFont="1" applyFill="1" applyBorder="1" applyAlignment="1" applyProtection="1">
      <alignment horizontal="right" vertical="top" wrapText="1"/>
      <protection/>
    </xf>
    <xf numFmtId="10" fontId="2" fillId="34" borderId="14" xfId="62" applyNumberFormat="1" applyFont="1" applyFill="1" applyBorder="1" applyAlignment="1" applyProtection="1">
      <alignment horizontal="right" vertical="top" wrapText="1"/>
      <protection/>
    </xf>
    <xf numFmtId="0" fontId="0" fillId="0" borderId="0" xfId="0" applyAlignment="1" applyProtection="1">
      <alignment horizontal="centerContinuous"/>
      <protection locked="0"/>
    </xf>
    <xf numFmtId="0" fontId="0" fillId="0" borderId="0" xfId="0" applyFont="1" applyAlignment="1" applyProtection="1">
      <alignment horizontal="centerContinuous"/>
      <protection locked="0"/>
    </xf>
    <xf numFmtId="0" fontId="53"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6" fillId="0" borderId="0" xfId="0" applyFont="1" applyBorder="1" applyAlignment="1" applyProtection="1">
      <alignment horizontal="centerContinuous"/>
      <protection locked="0"/>
    </xf>
    <xf numFmtId="0" fontId="6" fillId="36" borderId="45" xfId="0" applyFont="1" applyFill="1" applyBorder="1" applyAlignment="1" applyProtection="1">
      <alignment horizontal="center"/>
      <protection locked="0"/>
    </xf>
    <xf numFmtId="0" fontId="0" fillId="33" borderId="19" xfId="0" applyFont="1" applyFill="1" applyBorder="1" applyAlignment="1" applyProtection="1">
      <alignment horizontal="centerContinuous"/>
      <protection locked="0"/>
    </xf>
    <xf numFmtId="0" fontId="6" fillId="33" borderId="20" xfId="0" applyFont="1" applyFill="1" applyBorder="1" applyAlignment="1" applyProtection="1">
      <alignment horizontal="centerContinuous"/>
      <protection locked="0"/>
    </xf>
    <xf numFmtId="0" fontId="6" fillId="33" borderId="21" xfId="0" applyFont="1" applyFill="1" applyBorder="1" applyAlignment="1" applyProtection="1">
      <alignment horizontal="centerContinuous"/>
      <protection locked="0"/>
    </xf>
    <xf numFmtId="0" fontId="0" fillId="33" borderId="13" xfId="0" applyFont="1" applyFill="1" applyBorder="1" applyAlignment="1" applyProtection="1">
      <alignment horizontal="center" vertical="center" wrapText="1"/>
      <protection locked="0"/>
    </xf>
    <xf numFmtId="0" fontId="0" fillId="33"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40" fontId="0" fillId="0" borderId="14" xfId="0" applyNumberFormat="1" applyBorder="1" applyAlignment="1" applyProtection="1">
      <alignment horizontal="right" vertical="top" wrapText="1"/>
      <protection locked="0"/>
    </xf>
    <xf numFmtId="40" fontId="0" fillId="35" borderId="20" xfId="0" applyNumberFormat="1" applyFill="1" applyBorder="1" applyAlignment="1" applyProtection="1">
      <alignment horizontal="right" vertical="top"/>
      <protection locked="0"/>
    </xf>
    <xf numFmtId="0" fontId="0" fillId="35" borderId="21" xfId="0" applyFill="1" applyBorder="1" applyAlignment="1" applyProtection="1">
      <alignment vertical="top"/>
      <protection locked="0"/>
    </xf>
    <xf numFmtId="0" fontId="6" fillId="0" borderId="0" xfId="0" applyFont="1" applyAlignment="1" applyProtection="1">
      <alignment/>
      <protection locked="0"/>
    </xf>
    <xf numFmtId="8" fontId="0" fillId="34" borderId="14" xfId="44" applyNumberFormat="1" applyFont="1" applyFill="1" applyBorder="1" applyAlignment="1" applyProtection="1">
      <alignment horizontal="right" vertical="top" wrapText="1"/>
      <protection/>
    </xf>
    <xf numFmtId="0" fontId="2" fillId="34" borderId="14" xfId="0" applyFont="1" applyFill="1" applyBorder="1" applyAlignment="1" applyProtection="1">
      <alignment vertical="top" wrapText="1"/>
      <protection/>
    </xf>
    <xf numFmtId="0" fontId="0" fillId="34" borderId="14" xfId="0" applyFont="1" applyFill="1" applyBorder="1" applyAlignment="1" applyProtection="1">
      <alignment wrapText="1"/>
      <protection locked="0"/>
    </xf>
    <xf numFmtId="8" fontId="0" fillId="0" borderId="14" xfId="44" applyNumberFormat="1" applyFont="1" applyBorder="1" applyAlignment="1" applyProtection="1">
      <alignment/>
      <protection locked="0"/>
    </xf>
    <xf numFmtId="0" fontId="0" fillId="34" borderId="14" xfId="0" applyFont="1" applyFill="1" applyBorder="1" applyAlignment="1" applyProtection="1">
      <alignment/>
      <protection locked="0"/>
    </xf>
    <xf numFmtId="8" fontId="0" fillId="34" borderId="14" xfId="44" applyNumberFormat="1" applyFont="1" applyFill="1" applyBorder="1" applyAlignment="1" applyProtection="1">
      <alignment/>
      <protection/>
    </xf>
    <xf numFmtId="44" fontId="2" fillId="34" borderId="14" xfId="44" applyFont="1" applyFill="1" applyBorder="1" applyAlignment="1" applyProtection="1">
      <alignment/>
      <protection locked="0"/>
    </xf>
    <xf numFmtId="0" fontId="2" fillId="34" borderId="14" xfId="0" applyFont="1" applyFill="1" applyBorder="1" applyAlignment="1" applyProtection="1">
      <alignment/>
      <protection locked="0"/>
    </xf>
    <xf numFmtId="2" fontId="2" fillId="34" borderId="14" xfId="0" applyNumberFormat="1" applyFont="1" applyFill="1" applyBorder="1" applyAlignment="1" applyProtection="1">
      <alignment/>
      <protection locked="0"/>
    </xf>
    <xf numFmtId="8" fontId="2" fillId="34" borderId="14" xfId="44" applyNumberFormat="1" applyFont="1" applyFill="1" applyBorder="1" applyAlignment="1" applyProtection="1">
      <alignment/>
      <protection/>
    </xf>
    <xf numFmtId="44" fontId="0" fillId="0" borderId="14" xfId="0" applyNumberFormat="1" applyFont="1" applyFill="1" applyBorder="1" applyAlignment="1" applyProtection="1">
      <alignment/>
      <protection locked="0"/>
    </xf>
    <xf numFmtId="0" fontId="0" fillId="0" borderId="14" xfId="0" applyFont="1" applyFill="1" applyBorder="1" applyAlignment="1" applyProtection="1">
      <alignment/>
      <protection locked="0"/>
    </xf>
    <xf numFmtId="44" fontId="0" fillId="0" borderId="14" xfId="44" applyFont="1" applyFill="1" applyBorder="1" applyAlignment="1" applyProtection="1">
      <alignment/>
      <protection locked="0"/>
    </xf>
    <xf numFmtId="0" fontId="2" fillId="0" borderId="0" xfId="0" applyFont="1" applyBorder="1" applyAlignment="1" applyProtection="1">
      <alignment vertical="top"/>
      <protection locked="0"/>
    </xf>
    <xf numFmtId="44" fontId="0" fillId="34" borderId="14" xfId="44" applyFont="1" applyFill="1" applyBorder="1" applyAlignment="1" applyProtection="1">
      <alignment/>
      <protection/>
    </xf>
    <xf numFmtId="44" fontId="2" fillId="34" borderId="14" xfId="44" applyFont="1" applyFill="1" applyBorder="1" applyAlignment="1" applyProtection="1">
      <alignment/>
      <protection/>
    </xf>
    <xf numFmtId="44" fontId="2" fillId="34" borderId="14" xfId="0" applyNumberFormat="1" applyFont="1" applyFill="1" applyBorder="1" applyAlignment="1" applyProtection="1">
      <alignment/>
      <protection/>
    </xf>
    <xf numFmtId="8" fontId="2" fillId="34" borderId="14" xfId="0" applyNumberFormat="1" applyFont="1" applyFill="1" applyBorder="1" applyAlignment="1" applyProtection="1">
      <alignment/>
      <protection/>
    </xf>
    <xf numFmtId="0" fontId="53" fillId="0" borderId="0" xfId="0" applyFont="1" applyAlignment="1" applyProtection="1">
      <alignment horizontal="center"/>
      <protection locked="0"/>
    </xf>
    <xf numFmtId="0" fontId="2" fillId="0" borderId="0" xfId="0" applyFont="1" applyAlignment="1" applyProtection="1">
      <alignment horizontal="center"/>
      <protection locked="0"/>
    </xf>
    <xf numFmtId="8" fontId="0" fillId="0" borderId="14" xfId="0" applyNumberFormat="1" applyFont="1" applyBorder="1" applyAlignment="1" applyProtection="1">
      <alignment vertical="top" wrapText="1"/>
      <protection locked="0"/>
    </xf>
    <xf numFmtId="44" fontId="0" fillId="0" borderId="14" xfId="44" applyFont="1" applyBorder="1" applyAlignment="1" applyProtection="1">
      <alignment vertical="top" wrapText="1"/>
      <protection locked="0"/>
    </xf>
    <xf numFmtId="0" fontId="0" fillId="34" borderId="14" xfId="0" applyFont="1" applyFill="1" applyBorder="1" applyAlignment="1" applyProtection="1">
      <alignment horizontal="center" vertical="top" wrapText="1"/>
      <protection locked="0"/>
    </xf>
    <xf numFmtId="8" fontId="2" fillId="34" borderId="14" xfId="0" applyNumberFormat="1" applyFont="1" applyFill="1" applyBorder="1" applyAlignment="1" applyProtection="1">
      <alignment vertical="top" wrapText="1"/>
      <protection locked="0"/>
    </xf>
    <xf numFmtId="0" fontId="2" fillId="34" borderId="19" xfId="0" applyFont="1" applyFill="1" applyBorder="1" applyAlignment="1" applyProtection="1">
      <alignment horizontal="right" vertical="top" wrapText="1"/>
      <protection locked="0"/>
    </xf>
    <xf numFmtId="0" fontId="2" fillId="34" borderId="21" xfId="0" applyFont="1" applyFill="1" applyBorder="1" applyAlignment="1" applyProtection="1">
      <alignment horizontal="right" vertical="top" wrapText="1"/>
      <protection locked="0"/>
    </xf>
    <xf numFmtId="44" fontId="0" fillId="34" borderId="14" xfId="44" applyFont="1" applyFill="1" applyBorder="1" applyAlignment="1" applyProtection="1">
      <alignment vertical="top" wrapText="1"/>
      <protection/>
    </xf>
    <xf numFmtId="8" fontId="2" fillId="34" borderId="14" xfId="44" applyNumberFormat="1" applyFont="1" applyFill="1" applyBorder="1" applyAlignment="1" applyProtection="1">
      <alignment vertical="top" wrapText="1"/>
      <protection/>
    </xf>
    <xf numFmtId="44" fontId="2" fillId="34" borderId="14" xfId="44" applyFont="1" applyFill="1" applyBorder="1" applyAlignment="1" applyProtection="1">
      <alignment vertical="top" wrapText="1"/>
      <protection/>
    </xf>
    <xf numFmtId="0" fontId="0" fillId="0" borderId="0" xfId="0" applyAlignment="1" applyProtection="1">
      <alignment horizontal="left" indent="1"/>
      <protection locked="0"/>
    </xf>
    <xf numFmtId="0" fontId="0" fillId="0" borderId="0" xfId="0" applyFont="1" applyAlignment="1" applyProtection="1">
      <alignment horizontal="left" wrapText="1" indent="1"/>
      <protection locked="0"/>
    </xf>
    <xf numFmtId="0" fontId="0" fillId="0" borderId="0" xfId="0" applyFont="1" applyAlignment="1" applyProtection="1">
      <alignment horizontal="left" wrapText="1"/>
      <protection locked="0"/>
    </xf>
    <xf numFmtId="0" fontId="6" fillId="0" borderId="0" xfId="0" applyFont="1" applyAlignment="1" applyProtection="1">
      <alignment horizontal="centerContinuous"/>
      <protection locked="0"/>
    </xf>
    <xf numFmtId="0" fontId="10" fillId="0" borderId="0" xfId="0" applyFont="1" applyAlignment="1" applyProtection="1">
      <alignment/>
      <protection locked="0"/>
    </xf>
    <xf numFmtId="8" fontId="0" fillId="0" borderId="13" xfId="44" applyNumberFormat="1" applyFont="1" applyBorder="1" applyAlignment="1" applyProtection="1">
      <alignment/>
      <protection locked="0"/>
    </xf>
    <xf numFmtId="0" fontId="0" fillId="0" borderId="50" xfId="0" applyBorder="1" applyAlignment="1" applyProtection="1">
      <alignment wrapText="1"/>
      <protection locked="0"/>
    </xf>
    <xf numFmtId="0" fontId="0" fillId="0" borderId="51" xfId="0" applyBorder="1" applyAlignment="1" applyProtection="1">
      <alignment wrapText="1"/>
      <protection locked="0"/>
    </xf>
    <xf numFmtId="8" fontId="0" fillId="0" borderId="15" xfId="44" applyNumberFormat="1" applyFont="1" applyBorder="1" applyAlignment="1" applyProtection="1">
      <alignment/>
      <protection locked="0"/>
    </xf>
    <xf numFmtId="0" fontId="10" fillId="0" borderId="0" xfId="0" applyFont="1" applyAlignment="1" applyProtection="1">
      <alignment/>
      <protection locked="0"/>
    </xf>
    <xf numFmtId="8" fontId="0" fillId="35" borderId="14" xfId="0" applyNumberFormat="1" applyFill="1" applyBorder="1" applyAlignment="1" applyProtection="1">
      <alignment horizontal="right" vertical="top" wrapText="1"/>
      <protection locked="0"/>
    </xf>
    <xf numFmtId="8" fontId="0" fillId="35" borderId="14" xfId="44" applyNumberFormat="1" applyFont="1" applyFill="1" applyBorder="1" applyAlignment="1" applyProtection="1">
      <alignment horizontal="right" vertical="top" wrapText="1"/>
      <protection locked="0"/>
    </xf>
    <xf numFmtId="40" fontId="0" fillId="35" borderId="14" xfId="44" applyNumberFormat="1" applyFont="1" applyFill="1" applyBorder="1" applyAlignment="1" applyProtection="1">
      <alignment horizontal="right" vertical="top" wrapText="1"/>
      <protection locked="0"/>
    </xf>
    <xf numFmtId="0" fontId="0" fillId="0" borderId="0" xfId="0" applyFont="1" applyBorder="1" applyAlignment="1" applyProtection="1">
      <alignment/>
      <protection/>
    </xf>
    <xf numFmtId="0" fontId="0" fillId="0" borderId="0" xfId="0" applyNumberFormat="1" applyFont="1" applyBorder="1" applyAlignment="1" applyProtection="1">
      <alignment horizontal="right"/>
      <protection/>
    </xf>
    <xf numFmtId="0" fontId="53" fillId="0" borderId="0" xfId="0" applyFont="1" applyAlignment="1" applyProtection="1">
      <alignment/>
      <protection locked="0"/>
    </xf>
    <xf numFmtId="0" fontId="2" fillId="34" borderId="15" xfId="0" applyFont="1" applyFill="1" applyBorder="1" applyAlignment="1" applyProtection="1">
      <alignment horizontal="center" vertical="center"/>
      <protection locked="0"/>
    </xf>
    <xf numFmtId="0" fontId="2"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2" fillId="0" borderId="0" xfId="0" applyFont="1" applyAlignment="1" applyProtection="1">
      <alignment horizontal="left"/>
      <protection locked="0"/>
    </xf>
    <xf numFmtId="8" fontId="2" fillId="0" borderId="53" xfId="0" applyNumberFormat="1" applyFont="1" applyBorder="1" applyAlignment="1" applyProtection="1">
      <alignment horizontal="center" vertical="top"/>
      <protection locked="0"/>
    </xf>
    <xf numFmtId="0" fontId="10" fillId="0" borderId="0" xfId="0" applyFont="1" applyAlignment="1" applyProtection="1">
      <alignment horizontal="left" indent="1"/>
      <protection locked="0"/>
    </xf>
    <xf numFmtId="8" fontId="2" fillId="0" borderId="0" xfId="0" applyNumberFormat="1" applyFont="1" applyAlignment="1" applyProtection="1">
      <alignment/>
      <protection locked="0"/>
    </xf>
    <xf numFmtId="0" fontId="53" fillId="0" borderId="0" xfId="0" applyFont="1" applyAlignment="1" applyProtection="1">
      <alignment vertical="center"/>
      <protection locked="0"/>
    </xf>
    <xf numFmtId="8" fontId="4" fillId="0" borderId="0" xfId="0" applyNumberFormat="1" applyFont="1" applyBorder="1" applyAlignment="1" applyProtection="1">
      <alignment/>
      <protection locked="0"/>
    </xf>
    <xf numFmtId="44" fontId="2" fillId="34" borderId="13" xfId="0" applyNumberFormat="1" applyFont="1" applyFill="1" applyBorder="1" applyAlignment="1" applyProtection="1">
      <alignment/>
      <protection/>
    </xf>
    <xf numFmtId="44" fontId="2" fillId="34" borderId="14" xfId="0" applyNumberFormat="1" applyFont="1" applyFill="1" applyBorder="1" applyAlignment="1" applyProtection="1">
      <alignment/>
      <protection/>
    </xf>
    <xf numFmtId="8" fontId="2" fillId="0" borderId="28" xfId="0" applyNumberFormat="1" applyFont="1" applyBorder="1" applyAlignment="1" applyProtection="1">
      <alignment/>
      <protection/>
    </xf>
    <xf numFmtId="164" fontId="2" fillId="0" borderId="28" xfId="62" applyNumberFormat="1" applyFont="1" applyBorder="1" applyAlignment="1" applyProtection="1">
      <alignment/>
      <protection/>
    </xf>
    <xf numFmtId="0" fontId="0" fillId="0" borderId="0" xfId="0" applyAlignment="1" applyProtection="1">
      <alignment vertical="center"/>
      <protection locked="0"/>
    </xf>
    <xf numFmtId="0" fontId="0" fillId="33" borderId="16"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44" fontId="0" fillId="0" borderId="14" xfId="44" applyFont="1" applyBorder="1" applyAlignment="1" applyProtection="1">
      <alignment/>
      <protection locked="0"/>
    </xf>
    <xf numFmtId="0" fontId="0" fillId="0" borderId="11" xfId="0" applyBorder="1" applyAlignment="1" applyProtection="1">
      <alignment wrapText="1"/>
      <protection locked="0"/>
    </xf>
    <xf numFmtId="44" fontId="0" fillId="0" borderId="15" xfId="44" applyFont="1" applyBorder="1" applyAlignment="1" applyProtection="1">
      <alignment/>
      <protection locked="0"/>
    </xf>
    <xf numFmtId="0" fontId="0" fillId="0" borderId="12" xfId="0" applyBorder="1" applyAlignment="1" applyProtection="1">
      <alignment wrapText="1"/>
      <protection locked="0"/>
    </xf>
    <xf numFmtId="0" fontId="0" fillId="0" borderId="49" xfId="0" applyFont="1" applyBorder="1" applyAlignment="1" applyProtection="1">
      <alignment wrapText="1"/>
      <protection locked="0"/>
    </xf>
    <xf numFmtId="0" fontId="0" fillId="0" borderId="50" xfId="0" applyFont="1" applyBorder="1" applyAlignment="1" applyProtection="1">
      <alignment wrapText="1"/>
      <protection locked="0"/>
    </xf>
    <xf numFmtId="1" fontId="0" fillId="0" borderId="14" xfId="0" applyNumberFormat="1" applyFont="1" applyBorder="1" applyAlignment="1" applyProtection="1">
      <alignment/>
      <protection locked="0"/>
    </xf>
    <xf numFmtId="1" fontId="2" fillId="34" borderId="31" xfId="0" applyNumberFormat="1" applyFont="1" applyFill="1" applyBorder="1" applyAlignment="1" applyProtection="1">
      <alignment vertical="top"/>
      <protection locked="0"/>
    </xf>
    <xf numFmtId="1" fontId="0" fillId="0" borderId="14" xfId="0" applyNumberFormat="1" applyFont="1" applyBorder="1" applyAlignment="1" applyProtection="1">
      <alignment horizontal="right" vertical="top"/>
      <protection locked="0"/>
    </xf>
    <xf numFmtId="1" fontId="0" fillId="34" borderId="14" xfId="0" applyNumberFormat="1" applyFont="1" applyFill="1" applyBorder="1" applyAlignment="1" applyProtection="1">
      <alignment horizontal="right" vertical="top"/>
      <protection/>
    </xf>
    <xf numFmtId="1" fontId="2" fillId="34" borderId="14" xfId="0" applyNumberFormat="1" applyFont="1" applyFill="1" applyBorder="1" applyAlignment="1" applyProtection="1">
      <alignment horizontal="right" vertical="top"/>
      <protection/>
    </xf>
    <xf numFmtId="38" fontId="0" fillId="0" borderId="14" xfId="0" applyNumberFormat="1" applyBorder="1" applyAlignment="1" applyProtection="1">
      <alignment/>
      <protection locked="0"/>
    </xf>
    <xf numFmtId="38" fontId="0" fillId="35" borderId="20" xfId="44" applyNumberFormat="1" applyFont="1" applyFill="1" applyBorder="1" applyAlignment="1" applyProtection="1">
      <alignment horizontal="right" vertical="top"/>
      <protection locked="0"/>
    </xf>
    <xf numFmtId="38" fontId="0" fillId="0" borderId="14" xfId="44" applyNumberFormat="1" applyFont="1" applyBorder="1" applyAlignment="1" applyProtection="1">
      <alignment horizontal="right" vertical="top" wrapText="1"/>
      <protection/>
    </xf>
    <xf numFmtId="1" fontId="0" fillId="0" borderId="14" xfId="0" applyNumberFormat="1" applyFont="1" applyFill="1" applyBorder="1" applyAlignment="1" applyProtection="1">
      <alignment/>
      <protection locked="0"/>
    </xf>
    <xf numFmtId="1" fontId="2" fillId="34" borderId="14" xfId="0" applyNumberFormat="1" applyFont="1" applyFill="1" applyBorder="1" applyAlignment="1" applyProtection="1">
      <alignment vertical="top"/>
      <protection locked="0"/>
    </xf>
    <xf numFmtId="1" fontId="0" fillId="0" borderId="14" xfId="0" applyNumberFormat="1" applyFont="1" applyBorder="1" applyAlignment="1" applyProtection="1">
      <alignment vertical="top" wrapText="1"/>
      <protection locked="0"/>
    </xf>
    <xf numFmtId="1" fontId="2" fillId="34" borderId="14" xfId="0" applyNumberFormat="1" applyFont="1" applyFill="1" applyBorder="1" applyAlignment="1" applyProtection="1">
      <alignment vertical="top" wrapText="1"/>
      <protection locked="0"/>
    </xf>
    <xf numFmtId="0" fontId="2" fillId="0" borderId="0" xfId="0" applyFont="1" applyAlignment="1">
      <alignment horizontal="left"/>
    </xf>
    <xf numFmtId="44" fontId="2" fillId="34" borderId="45" xfId="44" applyFont="1" applyFill="1" applyBorder="1" applyAlignment="1" applyProtection="1">
      <alignment vertical="top"/>
      <protection locked="0"/>
    </xf>
    <xf numFmtId="0" fontId="2" fillId="34" borderId="45" xfId="0" applyFont="1" applyFill="1" applyBorder="1" applyAlignment="1" applyProtection="1">
      <alignment vertical="top"/>
      <protection locked="0"/>
    </xf>
    <xf numFmtId="8" fontId="2" fillId="34" borderId="45" xfId="44" applyNumberFormat="1" applyFont="1" applyFill="1" applyBorder="1" applyAlignment="1" applyProtection="1">
      <alignment vertical="top"/>
      <protection/>
    </xf>
    <xf numFmtId="0" fontId="2" fillId="0" borderId="23" xfId="0" applyFont="1" applyFill="1" applyBorder="1" applyAlignment="1" applyProtection="1">
      <alignment horizontal="right" vertical="top"/>
      <protection locked="0"/>
    </xf>
    <xf numFmtId="0" fontId="0" fillId="0" borderId="23" xfId="0" applyFill="1" applyBorder="1" applyAlignment="1" applyProtection="1">
      <alignment horizontal="right" vertical="top"/>
      <protection locked="0"/>
    </xf>
    <xf numFmtId="44" fontId="2" fillId="0" borderId="23" xfId="44" applyFont="1" applyFill="1" applyBorder="1" applyAlignment="1" applyProtection="1">
      <alignment vertical="top"/>
      <protection locked="0"/>
    </xf>
    <xf numFmtId="0" fontId="2" fillId="0" borderId="23" xfId="0" applyFont="1" applyFill="1" applyBorder="1" applyAlignment="1" applyProtection="1">
      <alignment vertical="top"/>
      <protection locked="0"/>
    </xf>
    <xf numFmtId="8" fontId="2" fillId="0" borderId="23" xfId="44" applyNumberFormat="1" applyFont="1" applyFill="1" applyBorder="1" applyAlignment="1" applyProtection="1">
      <alignment vertical="top"/>
      <protection/>
    </xf>
    <xf numFmtId="0" fontId="2" fillId="0" borderId="0" xfId="0" applyFont="1" applyAlignment="1" applyProtection="1">
      <alignment vertical="center"/>
      <protection locked="0"/>
    </xf>
    <xf numFmtId="0" fontId="2" fillId="34" borderId="54" xfId="0" applyFont="1" applyFill="1" applyBorder="1" applyAlignment="1" applyProtection="1">
      <alignment horizontal="center"/>
      <protection locked="0"/>
    </xf>
    <xf numFmtId="0" fontId="2" fillId="34" borderId="55" xfId="0" applyFont="1" applyFill="1" applyBorder="1" applyAlignment="1" applyProtection="1">
      <alignment horizontal="center"/>
      <protection locked="0"/>
    </xf>
    <xf numFmtId="0" fontId="2" fillId="34" borderId="51" xfId="0" applyFont="1" applyFill="1" applyBorder="1" applyAlignment="1" applyProtection="1">
      <alignment horizontal="center" vertical="center" wrapText="1"/>
      <protection locked="0"/>
    </xf>
    <xf numFmtId="0" fontId="2" fillId="34" borderId="49" xfId="0" applyFont="1" applyFill="1" applyBorder="1" applyAlignment="1" applyProtection="1">
      <alignment/>
      <protection locked="0"/>
    </xf>
    <xf numFmtId="0" fontId="2" fillId="34" borderId="50" xfId="0" applyFont="1" applyFill="1" applyBorder="1" applyAlignment="1" applyProtection="1">
      <alignment/>
      <protection locked="0"/>
    </xf>
    <xf numFmtId="0" fontId="2" fillId="34" borderId="50" xfId="0" applyFont="1" applyFill="1" applyBorder="1" applyAlignment="1" applyProtection="1">
      <alignment wrapText="1"/>
      <protection locked="0"/>
    </xf>
    <xf numFmtId="0" fontId="2" fillId="34" borderId="51" xfId="0" applyFont="1" applyFill="1" applyBorder="1" applyAlignment="1" applyProtection="1">
      <alignment horizontal="right" vertical="center"/>
      <protection locked="0"/>
    </xf>
    <xf numFmtId="44" fontId="2" fillId="34" borderId="15" xfId="0" applyNumberFormat="1" applyFont="1" applyFill="1" applyBorder="1" applyAlignment="1" applyProtection="1">
      <alignment vertical="center"/>
      <protection/>
    </xf>
    <xf numFmtId="0" fontId="2" fillId="34" borderId="54" xfId="0" applyFont="1" applyFill="1" applyBorder="1" applyAlignment="1" applyProtection="1">
      <alignment/>
      <protection locked="0"/>
    </xf>
    <xf numFmtId="0" fontId="2" fillId="34" borderId="14" xfId="0" applyFont="1" applyFill="1" applyBorder="1" applyAlignment="1" applyProtection="1">
      <alignment wrapText="1"/>
      <protection locked="0"/>
    </xf>
    <xf numFmtId="0" fontId="17" fillId="0" borderId="0" xfId="0" applyFont="1" applyAlignment="1" applyProtection="1">
      <alignment/>
      <protection locked="0"/>
    </xf>
    <xf numFmtId="38" fontId="2" fillId="0" borderId="53" xfId="0" applyNumberFormat="1" applyFont="1" applyBorder="1" applyAlignment="1" applyProtection="1">
      <alignment horizontal="center" vertical="top"/>
      <protection locked="0"/>
    </xf>
    <xf numFmtId="0" fontId="2" fillId="0" borderId="53" xfId="0" applyFont="1" applyBorder="1" applyAlignment="1" applyProtection="1">
      <alignment wrapText="1"/>
      <protection locked="0"/>
    </xf>
    <xf numFmtId="9" fontId="2" fillId="0" borderId="53" xfId="63" applyFont="1" applyBorder="1" applyAlignment="1" applyProtection="1">
      <alignment horizontal="center" vertical="top"/>
      <protection locked="0"/>
    </xf>
    <xf numFmtId="0" fontId="2" fillId="0" borderId="0" xfId="0" applyFont="1" applyBorder="1" applyAlignment="1" applyProtection="1">
      <alignment wrapText="1"/>
      <protection locked="0"/>
    </xf>
    <xf numFmtId="9" fontId="2" fillId="0" borderId="0" xfId="63" applyFont="1" applyBorder="1" applyAlignment="1" applyProtection="1">
      <alignment horizontal="center" vertical="top"/>
      <protection locked="0"/>
    </xf>
    <xf numFmtId="44" fontId="0" fillId="0" borderId="0" xfId="44" applyFont="1" applyAlignment="1" applyProtection="1">
      <alignment/>
      <protection locked="0"/>
    </xf>
    <xf numFmtId="0" fontId="2" fillId="34" borderId="56" xfId="0" applyFont="1" applyFill="1" applyBorder="1" applyAlignment="1" applyProtection="1">
      <alignment horizontal="right" vertical="center"/>
      <protection locked="0"/>
    </xf>
    <xf numFmtId="44" fontId="2" fillId="34" borderId="45" xfId="0" applyNumberFormat="1" applyFont="1" applyFill="1" applyBorder="1" applyAlignment="1" applyProtection="1">
      <alignment vertical="center"/>
      <protection/>
    </xf>
    <xf numFmtId="44" fontId="2" fillId="34" borderId="14" xfId="0" applyNumberFormat="1" applyFont="1" applyFill="1" applyBorder="1" applyAlignment="1" applyProtection="1">
      <alignment/>
      <protection locked="0"/>
    </xf>
    <xf numFmtId="0" fontId="2" fillId="34" borderId="57" xfId="0" applyFont="1" applyFill="1" applyBorder="1" applyAlignment="1" applyProtection="1">
      <alignment horizontal="center"/>
      <protection locked="0"/>
    </xf>
    <xf numFmtId="0" fontId="2" fillId="34" borderId="58" xfId="0" applyFont="1" applyFill="1" applyBorder="1" applyAlignment="1" applyProtection="1">
      <alignment horizontal="center" wrapText="1"/>
      <protection locked="0"/>
    </xf>
    <xf numFmtId="9" fontId="2" fillId="34" borderId="27" xfId="62" applyNumberFormat="1" applyFont="1" applyFill="1" applyBorder="1" applyAlignment="1" applyProtection="1">
      <alignment horizontal="center"/>
      <protection/>
    </xf>
    <xf numFmtId="9" fontId="2" fillId="34" borderId="19" xfId="62" applyNumberFormat="1" applyFont="1" applyFill="1" applyBorder="1" applyAlignment="1" applyProtection="1">
      <alignment horizontal="center"/>
      <protection/>
    </xf>
    <xf numFmtId="9" fontId="2" fillId="34" borderId="22" xfId="62" applyNumberFormat="1" applyFont="1" applyFill="1" applyBorder="1" applyAlignment="1" applyProtection="1">
      <alignment horizontal="center" vertical="center"/>
      <protection/>
    </xf>
    <xf numFmtId="9" fontId="2" fillId="34" borderId="27" xfId="62" applyNumberFormat="1" applyFont="1" applyFill="1" applyBorder="1" applyAlignment="1" applyProtection="1">
      <alignment horizontal="center" vertical="top"/>
      <protection/>
    </xf>
    <xf numFmtId="9" fontId="2" fillId="34" borderId="58" xfId="62" applyNumberFormat="1" applyFont="1" applyFill="1" applyBorder="1" applyAlignment="1" applyProtection="1">
      <alignment horizontal="center" vertical="center"/>
      <protection/>
    </xf>
    <xf numFmtId="0" fontId="2" fillId="34" borderId="59" xfId="0" applyFont="1" applyFill="1" applyBorder="1" applyAlignment="1" applyProtection="1">
      <alignment horizontal="center"/>
      <protection locked="0"/>
    </xf>
    <xf numFmtId="0" fontId="2" fillId="34" borderId="60" xfId="0" applyFont="1" applyFill="1" applyBorder="1" applyAlignment="1" applyProtection="1">
      <alignment horizontal="center" wrapText="1"/>
      <protection locked="0"/>
    </xf>
    <xf numFmtId="44" fontId="2" fillId="34" borderId="61" xfId="44" applyFont="1" applyFill="1" applyBorder="1" applyAlignment="1" applyProtection="1">
      <alignment/>
      <protection/>
    </xf>
    <xf numFmtId="44" fontId="2" fillId="34" borderId="62" xfId="44" applyFont="1" applyFill="1" applyBorder="1" applyAlignment="1" applyProtection="1">
      <alignment/>
      <protection/>
    </xf>
    <xf numFmtId="44" fontId="2" fillId="34" borderId="63" xfId="44" applyFont="1" applyFill="1" applyBorder="1" applyAlignment="1" applyProtection="1">
      <alignment vertical="center"/>
      <protection/>
    </xf>
    <xf numFmtId="44" fontId="2" fillId="34" borderId="62" xfId="0" applyNumberFormat="1" applyFont="1" applyFill="1" applyBorder="1" applyAlignment="1" applyProtection="1">
      <alignment/>
      <protection locked="0"/>
    </xf>
    <xf numFmtId="44" fontId="2" fillId="34" borderId="60" xfId="0" applyNumberFormat="1" applyFont="1" applyFill="1" applyBorder="1" applyAlignment="1" applyProtection="1">
      <alignment vertical="center"/>
      <protection/>
    </xf>
    <xf numFmtId="0" fontId="2" fillId="34" borderId="19" xfId="0" applyFont="1" applyFill="1" applyBorder="1" applyAlignment="1" applyProtection="1">
      <alignment horizontal="center"/>
      <protection locked="0"/>
    </xf>
    <xf numFmtId="0" fontId="0" fillId="0" borderId="0" xfId="0" applyFont="1" applyFill="1" applyBorder="1" applyAlignment="1" applyProtection="1">
      <alignment wrapText="1"/>
      <protection locked="0"/>
    </xf>
    <xf numFmtId="44" fontId="2" fillId="0" borderId="0" xfId="0" applyNumberFormat="1" applyFont="1" applyFill="1" applyBorder="1" applyAlignment="1" applyProtection="1">
      <alignment horizontal="center" vertical="top"/>
      <protection locked="0"/>
    </xf>
    <xf numFmtId="0" fontId="2" fillId="0" borderId="0" xfId="0" applyFont="1" applyFill="1" applyBorder="1" applyAlignment="1" applyProtection="1">
      <alignment wrapText="1"/>
      <protection locked="0"/>
    </xf>
    <xf numFmtId="0" fontId="2" fillId="0" borderId="0" xfId="57" applyFont="1" applyBorder="1" applyAlignment="1">
      <alignment/>
      <protection/>
    </xf>
    <xf numFmtId="44" fontId="2" fillId="0" borderId="0" xfId="57" applyNumberFormat="1" applyFont="1" applyBorder="1" applyAlignment="1">
      <alignment/>
      <protection/>
    </xf>
    <xf numFmtId="44" fontId="2" fillId="0" borderId="28" xfId="0" applyNumberFormat="1" applyFont="1" applyBorder="1" applyAlignment="1" applyProtection="1">
      <alignment/>
      <protection/>
    </xf>
    <xf numFmtId="165" fontId="2" fillId="0" borderId="53" xfId="0" applyNumberFormat="1" applyFont="1" applyBorder="1" applyAlignment="1" applyProtection="1">
      <alignment horizontal="center" vertical="top"/>
      <protection locked="0"/>
    </xf>
    <xf numFmtId="49" fontId="0" fillId="0" borderId="14" xfId="44" applyNumberFormat="1" applyFont="1" applyBorder="1" applyAlignment="1" applyProtection="1">
      <alignment horizontal="center" vertical="top" wrapText="1"/>
      <protection locked="0"/>
    </xf>
    <xf numFmtId="49" fontId="0" fillId="0" borderId="14" xfId="44" applyNumberFormat="1" applyFont="1" applyBorder="1" applyAlignment="1" applyProtection="1">
      <alignment horizontal="center" vertical="top" wrapText="1"/>
      <protection locked="0"/>
    </xf>
    <xf numFmtId="0" fontId="19" fillId="0" borderId="0" xfId="0" applyFont="1" applyAlignment="1" applyProtection="1">
      <alignment/>
      <protection locked="0"/>
    </xf>
    <xf numFmtId="0" fontId="0" fillId="0" borderId="0" xfId="0" applyFont="1" applyAlignment="1">
      <alignment horizontal="left" vertical="top" wrapText="1"/>
    </xf>
    <xf numFmtId="0" fontId="2" fillId="34" borderId="14" xfId="0" applyFont="1" applyFill="1" applyBorder="1" applyAlignment="1" applyProtection="1">
      <alignment horizontal="center"/>
      <protection locked="0"/>
    </xf>
    <xf numFmtId="0" fontId="2" fillId="34" borderId="14" xfId="0" applyFont="1" applyFill="1" applyBorder="1" applyAlignment="1" applyProtection="1">
      <alignment horizontal="center" wrapText="1"/>
      <protection locked="0"/>
    </xf>
    <xf numFmtId="0" fontId="2" fillId="34" borderId="14"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wrapText="1"/>
      <protection locked="0"/>
    </xf>
    <xf numFmtId="0" fontId="2" fillId="34" borderId="45" xfId="0" applyFont="1" applyFill="1" applyBorder="1" applyAlignment="1" applyProtection="1">
      <alignment horizontal="center" wrapText="1"/>
      <protection locked="0"/>
    </xf>
    <xf numFmtId="0" fontId="6" fillId="0" borderId="0" xfId="0" applyFont="1" applyAlignment="1" applyProtection="1">
      <alignment horizontal="center"/>
      <protection locked="0"/>
    </xf>
    <xf numFmtId="0" fontId="2" fillId="34" borderId="13" xfId="0" applyFont="1" applyFill="1" applyBorder="1" applyAlignment="1" applyProtection="1">
      <alignment horizontal="center" wrapText="1"/>
      <protection locked="0"/>
    </xf>
    <xf numFmtId="0" fontId="2" fillId="0" borderId="0" xfId="0" applyFont="1" applyAlignment="1" applyProtection="1">
      <alignment vertical="top" wrapText="1"/>
      <protection locked="0"/>
    </xf>
    <xf numFmtId="0" fontId="0" fillId="0" borderId="0" xfId="0" applyAlignment="1" applyProtection="1">
      <alignment wrapText="1"/>
      <protection locked="0"/>
    </xf>
    <xf numFmtId="0" fontId="2" fillId="34" borderId="14" xfId="0" applyFont="1" applyFill="1" applyBorder="1" applyAlignment="1" applyProtection="1">
      <alignment horizontal="right"/>
      <protection locked="0"/>
    </xf>
    <xf numFmtId="0" fontId="0" fillId="34" borderId="14" xfId="0" applyFont="1" applyFill="1" applyBorder="1" applyAlignment="1" applyProtection="1">
      <alignment horizontal="center"/>
      <protection locked="0"/>
    </xf>
    <xf numFmtId="0" fontId="0" fillId="0" borderId="0" xfId="0" applyFont="1" applyAlignment="1">
      <alignment horizontal="left" wrapText="1"/>
    </xf>
    <xf numFmtId="0" fontId="0" fillId="0" borderId="0" xfId="0" applyAlignment="1">
      <alignment horizontal="left" vertical="top"/>
    </xf>
    <xf numFmtId="0" fontId="0" fillId="0" borderId="0" xfId="0" applyFont="1" applyAlignment="1">
      <alignment horizontal="left" vertical="top"/>
    </xf>
    <xf numFmtId="0" fontId="0" fillId="0" borderId="0" xfId="0" applyAlignment="1">
      <alignment horizontal="left" vertical="top" wrapText="1"/>
    </xf>
    <xf numFmtId="0" fontId="0" fillId="33" borderId="18" xfId="0" applyFont="1" applyFill="1" applyBorder="1" applyAlignment="1" applyProtection="1">
      <alignment horizontal="center" vertical="center" wrapText="1"/>
      <protection locked="0"/>
    </xf>
    <xf numFmtId="0" fontId="2" fillId="0" borderId="0" xfId="0" applyFont="1" applyAlignment="1" applyProtection="1">
      <alignment wrapText="1"/>
      <protection locked="0"/>
    </xf>
    <xf numFmtId="0" fontId="2" fillId="0" borderId="45" xfId="57" applyFont="1" applyBorder="1" applyAlignment="1">
      <alignment horizontal="center" wrapText="1"/>
      <protection/>
    </xf>
    <xf numFmtId="0" fontId="2" fillId="0" borderId="64" xfId="57" applyFont="1" applyBorder="1" applyAlignment="1">
      <alignment horizontal="center" wrapText="1"/>
      <protection/>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vertical="top" wrapText="1"/>
    </xf>
    <xf numFmtId="0" fontId="2" fillId="34" borderId="14" xfId="0" applyFont="1" applyFill="1" applyBorder="1" applyAlignment="1" applyProtection="1">
      <alignment horizontal="right" vertical="top"/>
      <protection locked="0"/>
    </xf>
    <xf numFmtId="0" fontId="0" fillId="34" borderId="14" xfId="0" applyFill="1" applyBorder="1" applyAlignment="1" applyProtection="1">
      <alignment horizontal="right" vertical="top"/>
      <protection locked="0"/>
    </xf>
    <xf numFmtId="0" fontId="0" fillId="0"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21" xfId="0" applyBorder="1" applyAlignment="1" applyProtection="1">
      <alignment horizontal="left" wrapText="1"/>
      <protection locked="0"/>
    </xf>
    <xf numFmtId="0" fontId="2" fillId="34" borderId="14" xfId="0" applyFont="1" applyFill="1" applyBorder="1" applyAlignment="1" applyProtection="1">
      <alignment horizontal="center"/>
      <protection locked="0"/>
    </xf>
    <xf numFmtId="0" fontId="2" fillId="34" borderId="14" xfId="0" applyFont="1" applyFill="1" applyBorder="1" applyAlignment="1" applyProtection="1">
      <alignment horizontal="center" vertical="center" wrapText="1"/>
      <protection locked="0"/>
    </xf>
    <xf numFmtId="0" fontId="0" fillId="34" borderId="14" xfId="0" applyFill="1" applyBorder="1" applyAlignment="1" applyProtection="1">
      <alignment vertical="center"/>
      <protection locked="0"/>
    </xf>
    <xf numFmtId="0" fontId="2" fillId="34" borderId="14" xfId="0" applyFont="1" applyFill="1" applyBorder="1" applyAlignment="1" applyProtection="1">
      <alignment horizontal="center" wrapText="1"/>
      <protection locked="0"/>
    </xf>
    <xf numFmtId="0" fontId="2" fillId="34" borderId="14" xfId="0" applyFont="1" applyFill="1" applyBorder="1" applyAlignment="1" applyProtection="1">
      <alignment horizontal="center" vertical="center"/>
      <protection locked="0"/>
    </xf>
    <xf numFmtId="0" fontId="2" fillId="34" borderId="65" xfId="0" applyFont="1" applyFill="1" applyBorder="1" applyAlignment="1" applyProtection="1">
      <alignment horizontal="center" wrapText="1"/>
      <protection locked="0"/>
    </xf>
    <xf numFmtId="0" fontId="0" fillId="34" borderId="66" xfId="0" applyFont="1" applyFill="1" applyBorder="1" applyAlignment="1" applyProtection="1">
      <alignment wrapText="1"/>
      <protection locked="0"/>
    </xf>
    <xf numFmtId="0" fontId="0" fillId="34" borderId="67" xfId="0" applyFont="1" applyFill="1" applyBorder="1" applyAlignment="1" applyProtection="1">
      <alignment wrapText="1"/>
      <protection locked="0"/>
    </xf>
    <xf numFmtId="0" fontId="2" fillId="34" borderId="19"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wrapText="1"/>
      <protection locked="0"/>
    </xf>
    <xf numFmtId="0" fontId="2" fillId="34" borderId="45" xfId="0" applyFont="1" applyFill="1" applyBorder="1" applyAlignment="1" applyProtection="1">
      <alignment horizontal="center" wrapText="1"/>
      <protection locked="0"/>
    </xf>
    <xf numFmtId="0" fontId="2" fillId="34" borderId="64" xfId="0" applyFont="1" applyFill="1" applyBorder="1" applyAlignment="1" applyProtection="1">
      <alignment horizontal="center" wrapText="1"/>
      <protection locked="0"/>
    </xf>
    <xf numFmtId="0" fontId="2" fillId="34" borderId="32" xfId="0" applyFont="1" applyFill="1" applyBorder="1" applyAlignment="1" applyProtection="1">
      <alignment horizontal="right" vertical="top"/>
      <protection locked="0"/>
    </xf>
    <xf numFmtId="0" fontId="0" fillId="34" borderId="31" xfId="0" applyFill="1" applyBorder="1" applyAlignment="1" applyProtection="1">
      <alignment horizontal="right" vertical="top"/>
      <protection locked="0"/>
    </xf>
    <xf numFmtId="0" fontId="0" fillId="34" borderId="15" xfId="0" applyFont="1" applyFill="1" applyBorder="1" applyAlignment="1" applyProtection="1">
      <alignment horizontal="center"/>
      <protection locked="0"/>
    </xf>
    <xf numFmtId="0" fontId="2" fillId="34" borderId="33" xfId="0" applyFont="1" applyFill="1" applyBorder="1" applyAlignment="1" applyProtection="1">
      <alignment horizontal="center"/>
      <protection locked="0"/>
    </xf>
    <xf numFmtId="0" fontId="2" fillId="34" borderId="37"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0" fillId="34" borderId="14" xfId="0" applyFill="1" applyBorder="1" applyAlignment="1" applyProtection="1">
      <alignment horizontal="center" wrapText="1"/>
      <protection locked="0"/>
    </xf>
    <xf numFmtId="0" fontId="2" fillId="34" borderId="13" xfId="0" applyFont="1" applyFill="1" applyBorder="1" applyAlignment="1" applyProtection="1">
      <alignment horizontal="center" wrapText="1"/>
      <protection locked="0"/>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2" fillId="34" borderId="45" xfId="0" applyFont="1" applyFill="1" applyBorder="1" applyAlignment="1" applyProtection="1">
      <alignment horizontal="right" vertical="top"/>
      <protection locked="0"/>
    </xf>
    <xf numFmtId="0" fontId="0" fillId="34" borderId="45" xfId="0" applyFill="1" applyBorder="1" applyAlignment="1" applyProtection="1">
      <alignment horizontal="right" vertical="top"/>
      <protection locked="0"/>
    </xf>
    <xf numFmtId="0" fontId="2" fillId="0" borderId="0" xfId="0" applyFont="1" applyAlignment="1" applyProtection="1">
      <alignment vertical="top" wrapText="1"/>
      <protection locked="0"/>
    </xf>
    <xf numFmtId="0" fontId="0" fillId="0" borderId="0" xfId="0" applyAlignment="1" applyProtection="1">
      <alignment wrapText="1"/>
      <protection locked="0"/>
    </xf>
    <xf numFmtId="0" fontId="0" fillId="34" borderId="14" xfId="0" applyFill="1" applyBorder="1" applyAlignment="1" applyProtection="1">
      <alignment/>
      <protection locked="0"/>
    </xf>
    <xf numFmtId="0" fontId="0" fillId="34" borderId="14" xfId="0" applyFill="1" applyBorder="1" applyAlignment="1" applyProtection="1">
      <alignment horizontal="center"/>
      <protection locked="0"/>
    </xf>
    <xf numFmtId="0" fontId="2" fillId="34" borderId="14" xfId="0" applyFont="1" applyFill="1" applyBorder="1" applyAlignment="1" applyProtection="1">
      <alignment horizontal="right"/>
      <protection locked="0"/>
    </xf>
    <xf numFmtId="0" fontId="0" fillId="34" borderId="14" xfId="0" applyFill="1" applyBorder="1" applyAlignment="1" applyProtection="1">
      <alignment horizontal="right"/>
      <protection locked="0"/>
    </xf>
    <xf numFmtId="0" fontId="0" fillId="34" borderId="14" xfId="0" applyFont="1" applyFill="1" applyBorder="1" applyAlignment="1" applyProtection="1">
      <alignment horizontal="center"/>
      <protection locked="0"/>
    </xf>
    <xf numFmtId="0" fontId="0" fillId="0" borderId="0" xfId="0" applyFont="1" applyAlignment="1">
      <alignment horizontal="left" wrapText="1"/>
    </xf>
    <xf numFmtId="0" fontId="6" fillId="0" borderId="0" xfId="0" applyFont="1" applyAlignment="1">
      <alignment horizontal="center"/>
    </xf>
    <xf numFmtId="0" fontId="2"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0" fillId="0" borderId="0" xfId="0" applyAlignment="1">
      <alignment horizontal="left" vertical="top" wrapText="1"/>
    </xf>
    <xf numFmtId="0" fontId="2" fillId="0" borderId="0" xfId="0" applyFont="1" applyAlignment="1" applyProtection="1">
      <alignment horizontal="left" vertical="top" wrapText="1"/>
      <protection locked="0"/>
    </xf>
    <xf numFmtId="0" fontId="2" fillId="34" borderId="14" xfId="0" applyFont="1" applyFill="1" applyBorder="1" applyAlignment="1" applyProtection="1">
      <alignment/>
      <protection locked="0"/>
    </xf>
    <xf numFmtId="0" fontId="0" fillId="0" borderId="19" xfId="0" applyBorder="1" applyAlignment="1" applyProtection="1">
      <alignment horizontal="left" wrapText="1"/>
      <protection locked="0"/>
    </xf>
    <xf numFmtId="0" fontId="0" fillId="0" borderId="69" xfId="0" applyBorder="1" applyAlignment="1" applyProtection="1">
      <alignment horizontal="left" wrapText="1"/>
      <protection locked="0"/>
    </xf>
    <xf numFmtId="0" fontId="0" fillId="33" borderId="70" xfId="0" applyFont="1" applyFill="1" applyBorder="1" applyAlignment="1" applyProtection="1">
      <alignment horizontal="center" vertical="center" wrapText="1"/>
      <protection locked="0"/>
    </xf>
    <xf numFmtId="0" fontId="0" fillId="33" borderId="71" xfId="0" applyFont="1" applyFill="1" applyBorder="1" applyAlignment="1" applyProtection="1">
      <alignment horizontal="center" vertical="center" wrapText="1"/>
      <protection locked="0"/>
    </xf>
    <xf numFmtId="0" fontId="0" fillId="33" borderId="18" xfId="0" applyFont="1" applyFill="1" applyBorder="1" applyAlignment="1" applyProtection="1">
      <alignment horizontal="center" vertical="center" wrapText="1"/>
      <protection locked="0"/>
    </xf>
    <xf numFmtId="0" fontId="0" fillId="0" borderId="57" xfId="0" applyBorder="1" applyAlignment="1" applyProtection="1">
      <alignment horizontal="left" wrapText="1"/>
      <protection locked="0"/>
    </xf>
    <xf numFmtId="0" fontId="0" fillId="0" borderId="72" xfId="0" applyBorder="1" applyAlignment="1" applyProtection="1">
      <alignment horizontal="left" wrapText="1"/>
      <protection locked="0"/>
    </xf>
    <xf numFmtId="0" fontId="0" fillId="0" borderId="7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74" xfId="0" applyBorder="1" applyAlignment="1" applyProtection="1">
      <alignment horizontal="left" wrapText="1"/>
      <protection locked="0"/>
    </xf>
    <xf numFmtId="0" fontId="0" fillId="0" borderId="75" xfId="0" applyBorder="1" applyAlignment="1" applyProtection="1">
      <alignment horizontal="left" wrapText="1"/>
      <protection locked="0"/>
    </xf>
    <xf numFmtId="0" fontId="2" fillId="0" borderId="0" xfId="0" applyFont="1" applyAlignment="1" applyProtection="1">
      <alignment wrapText="1"/>
      <protection locked="0"/>
    </xf>
    <xf numFmtId="0" fontId="2" fillId="0" borderId="45" xfId="57" applyFont="1" applyBorder="1" applyAlignment="1">
      <alignment horizontal="center" wrapText="1"/>
      <protection/>
    </xf>
    <xf numFmtId="0" fontId="2" fillId="0" borderId="64" xfId="57" applyFont="1" applyBorder="1" applyAlignment="1">
      <alignment horizontal="center" wrapText="1"/>
      <protection/>
    </xf>
    <xf numFmtId="0" fontId="2" fillId="0" borderId="44" xfId="57" applyFont="1" applyBorder="1" applyAlignment="1">
      <alignment horizontal="center" wrapText="1"/>
      <protection/>
    </xf>
    <xf numFmtId="0" fontId="2" fillId="0" borderId="76" xfId="57" applyFont="1" applyBorder="1" applyAlignment="1">
      <alignment horizontal="center" wrapText="1"/>
      <protection/>
    </xf>
    <xf numFmtId="0" fontId="2" fillId="0" borderId="77" xfId="57" applyFont="1" applyBorder="1" applyAlignment="1">
      <alignment horizontal="right" vertical="top"/>
      <protection/>
    </xf>
    <xf numFmtId="0" fontId="2" fillId="0" borderId="78" xfId="57" applyFont="1" applyBorder="1" applyAlignment="1">
      <alignment horizontal="right" vertical="top"/>
      <protection/>
    </xf>
    <xf numFmtId="0" fontId="5" fillId="0" borderId="45" xfId="57" applyFont="1" applyBorder="1" applyAlignment="1">
      <alignment horizontal="center" wrapText="1"/>
      <protection/>
    </xf>
    <xf numFmtId="0" fontId="5" fillId="0" borderId="64" xfId="57" applyFont="1" applyBorder="1" applyAlignment="1">
      <alignment horizontal="center" wrapText="1"/>
      <protection/>
    </xf>
    <xf numFmtId="0" fontId="2" fillId="0" borderId="19" xfId="57" applyFont="1" applyBorder="1" applyAlignment="1">
      <alignment horizontal="center"/>
      <protection/>
    </xf>
    <xf numFmtId="0" fontId="2" fillId="0" borderId="20" xfId="57" applyFont="1" applyBorder="1" applyAlignment="1">
      <alignment horizontal="center"/>
      <protection/>
    </xf>
    <xf numFmtId="0" fontId="2" fillId="0" borderId="21" xfId="57" applyFont="1" applyBorder="1" applyAlignment="1">
      <alignment horizontal="center"/>
      <protection/>
    </xf>
    <xf numFmtId="0" fontId="2" fillId="0" borderId="65" xfId="57" applyFont="1" applyBorder="1" applyAlignment="1">
      <alignment horizontal="center" wrapText="1"/>
      <protection/>
    </xf>
    <xf numFmtId="0" fontId="2" fillId="0" borderId="66" xfId="57" applyFont="1" applyBorder="1" applyAlignment="1">
      <alignment horizontal="center" wrapText="1"/>
      <protection/>
    </xf>
    <xf numFmtId="0" fontId="2" fillId="0" borderId="67" xfId="57" applyFont="1" applyBorder="1" applyAlignment="1">
      <alignment horizontal="center" wrapText="1"/>
      <protection/>
    </xf>
    <xf numFmtId="0" fontId="53" fillId="0" borderId="19" xfId="57" applyFont="1" applyBorder="1" applyAlignment="1">
      <alignment horizontal="center" vertical="center"/>
      <protection/>
    </xf>
    <xf numFmtId="0" fontId="53" fillId="0" borderId="20" xfId="57" applyFont="1" applyBorder="1" applyAlignment="1">
      <alignment horizontal="center" vertical="center"/>
      <protection/>
    </xf>
    <xf numFmtId="0" fontId="53" fillId="0" borderId="68" xfId="57" applyFont="1" applyBorder="1" applyAlignment="1">
      <alignment horizontal="center" vertical="center"/>
      <protection/>
    </xf>
    <xf numFmtId="0" fontId="2" fillId="0" borderId="44" xfId="57" applyFont="1" applyBorder="1" applyAlignment="1">
      <alignment horizontal="center"/>
      <protection/>
    </xf>
    <xf numFmtId="0" fontId="2" fillId="0" borderId="76" xfId="57" applyFont="1" applyBorder="1" applyAlignment="1">
      <alignment horizontal="center"/>
      <protection/>
    </xf>
    <xf numFmtId="0" fontId="2" fillId="0" borderId="19" xfId="57" applyFont="1" applyBorder="1" applyAlignment="1">
      <alignment horizontal="center" vertical="center"/>
      <protection/>
    </xf>
    <xf numFmtId="0" fontId="2" fillId="0" borderId="20" xfId="57" applyFont="1" applyBorder="1" applyAlignment="1">
      <alignment horizontal="center" vertical="center"/>
      <protection/>
    </xf>
    <xf numFmtId="0" fontId="2" fillId="0" borderId="68" xfId="57" applyFont="1" applyBorder="1" applyAlignment="1">
      <alignment horizontal="center" vertical="center"/>
      <protection/>
    </xf>
    <xf numFmtId="0" fontId="2" fillId="0" borderId="45" xfId="57" applyFont="1" applyBorder="1" applyAlignment="1">
      <alignment horizontal="center" vertical="center"/>
      <protection/>
    </xf>
    <xf numFmtId="0" fontId="2" fillId="0" borderId="64" xfId="57" applyFont="1" applyBorder="1" applyAlignment="1">
      <alignment horizontal="center" vertical="center"/>
      <protection/>
    </xf>
    <xf numFmtId="0" fontId="2" fillId="0" borderId="45" xfId="57" applyFont="1" applyBorder="1" applyAlignment="1">
      <alignment horizontal="center" vertical="center" wrapText="1"/>
      <protection/>
    </xf>
    <xf numFmtId="0" fontId="2" fillId="0" borderId="64" xfId="57" applyFont="1" applyBorder="1" applyAlignment="1">
      <alignment horizontal="center" vertical="center" wrapText="1"/>
      <protection/>
    </xf>
    <xf numFmtId="0" fontId="2" fillId="0" borderId="44" xfId="57" applyFont="1" applyBorder="1" applyAlignment="1">
      <alignment horizontal="center" vertical="center"/>
      <protection/>
    </xf>
    <xf numFmtId="0" fontId="2" fillId="0" borderId="76" xfId="57" applyFont="1" applyBorder="1" applyAlignment="1">
      <alignment horizontal="center" vertical="center"/>
      <protection/>
    </xf>
    <xf numFmtId="0" fontId="2" fillId="0" borderId="45" xfId="57" applyFont="1" applyBorder="1" applyAlignment="1">
      <alignment horizontal="center"/>
      <protection/>
    </xf>
    <xf numFmtId="0" fontId="2" fillId="0" borderId="64" xfId="57" applyFont="1" applyBorder="1" applyAlignment="1">
      <alignment horizontal="center"/>
      <protection/>
    </xf>
    <xf numFmtId="0" fontId="2" fillId="0" borderId="77" xfId="57" applyFont="1" applyBorder="1" applyAlignment="1">
      <alignment horizontal="right"/>
      <protection/>
    </xf>
    <xf numFmtId="0" fontId="2" fillId="0" borderId="78" xfId="57" applyFont="1" applyBorder="1" applyAlignment="1">
      <alignment horizontal="right"/>
      <protection/>
    </xf>
    <xf numFmtId="0" fontId="2" fillId="0" borderId="79" xfId="57" applyFont="1" applyBorder="1" applyAlignment="1">
      <alignment horizontal="center" wrapText="1"/>
      <protection/>
    </xf>
    <xf numFmtId="0" fontId="2" fillId="0" borderId="80" xfId="57" applyFont="1" applyBorder="1" applyAlignment="1">
      <alignment horizontal="center" wrapText="1"/>
      <protection/>
    </xf>
    <xf numFmtId="0" fontId="2" fillId="0" borderId="81" xfId="57" applyFont="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2 2" xfId="59"/>
    <cellStyle name="Note" xfId="60"/>
    <cellStyle name="Output" xfId="61"/>
    <cellStyle name="Percent" xfId="62"/>
    <cellStyle name="Percent 2" xfId="63"/>
    <cellStyle name="Percent 2 2" xfId="64"/>
    <cellStyle name="Title" xfId="65"/>
    <cellStyle name="Total" xfId="66"/>
    <cellStyle name="Warning Text" xfId="67"/>
  </cellStyles>
  <dxfs count="25">
    <dxf>
      <font>
        <b/>
        <i val="0"/>
        <strike val="0"/>
        <color rgb="FFFF0000"/>
      </font>
    </dxf>
    <dxf>
      <font>
        <b/>
        <i val="0"/>
        <strike val="0"/>
        <color rgb="FF00B050"/>
      </font>
    </dxf>
    <dxf>
      <font>
        <b/>
        <i val="0"/>
        <color rgb="FF00B05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tint="-0.3499799966812134"/>
      </font>
    </dxf>
    <dxf>
      <font>
        <color theme="0" tint="-0.3499799966812134"/>
      </font>
    </dxf>
    <dxf>
      <font>
        <b/>
        <i val="0"/>
        <strike val="0"/>
        <color rgb="FFFF0000"/>
      </font>
    </dxf>
    <dxf>
      <font>
        <b/>
        <i val="0"/>
        <strike val="0"/>
        <color rgb="FF00B050"/>
      </font>
    </dxf>
    <dxf>
      <font>
        <strike val="0"/>
        <color theme="0" tint="-0.3499799966812134"/>
      </font>
    </dxf>
    <dxf>
      <font>
        <strike val="0"/>
        <color theme="0" tint="-0.3499799966812134"/>
      </font>
    </dxf>
    <dxf>
      <font>
        <strike val="0"/>
        <color theme="0" tint="-0.3499799966812134"/>
      </font>
    </dxf>
    <dxf>
      <font>
        <b/>
        <i val="0"/>
        <color rgb="FF00B05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showGridLines="0" tabSelected="1" zoomScale="120" zoomScaleNormal="120" zoomScaleSheetLayoutView="100" zoomScalePageLayoutView="0" workbookViewId="0" topLeftCell="A1">
      <selection activeCell="M20" sqref="M20"/>
    </sheetView>
  </sheetViews>
  <sheetFormatPr defaultColWidth="9.140625" defaultRowHeight="12.75"/>
  <cols>
    <col min="2" max="2" width="20.421875" style="0" customWidth="1"/>
    <col min="3" max="3" width="95.8515625" style="0" customWidth="1"/>
    <col min="12" max="12" width="9.140625" style="0" customWidth="1"/>
  </cols>
  <sheetData>
    <row r="1" spans="1:8" s="9" customFormat="1" ht="27" customHeight="1">
      <c r="A1" s="20" t="s">
        <v>0</v>
      </c>
      <c r="B1" s="21"/>
      <c r="C1" s="22"/>
      <c r="D1" s="19"/>
      <c r="E1" s="19"/>
      <c r="F1" s="19"/>
      <c r="G1" s="19"/>
      <c r="H1" s="19"/>
    </row>
    <row r="2" spans="1:8" s="9" customFormat="1" ht="12.75">
      <c r="A2" s="29"/>
      <c r="B2" s="30"/>
      <c r="C2" s="31"/>
      <c r="D2" s="19"/>
      <c r="E2" s="19"/>
      <c r="F2" s="19"/>
      <c r="G2" s="19"/>
      <c r="H2" s="19"/>
    </row>
    <row r="3" spans="1:8" s="9" customFormat="1" ht="12.75">
      <c r="A3" s="32"/>
      <c r="B3" s="33" t="s">
        <v>1</v>
      </c>
      <c r="C3" s="44" t="s">
        <v>2</v>
      </c>
      <c r="E3" s="19"/>
      <c r="F3" s="19"/>
      <c r="G3" s="19"/>
      <c r="H3" s="19"/>
    </row>
    <row r="4" spans="1:8" s="9" customFormat="1" ht="12.75">
      <c r="A4" s="32"/>
      <c r="B4" s="33" t="s">
        <v>3</v>
      </c>
      <c r="C4" s="44" t="s">
        <v>4</v>
      </c>
      <c r="E4" s="19"/>
      <c r="F4" s="19"/>
      <c r="G4" s="19"/>
      <c r="H4" s="19"/>
    </row>
    <row r="5" spans="1:8" s="9" customFormat="1" ht="12.75">
      <c r="A5" s="32"/>
      <c r="B5" s="33"/>
      <c r="C5" s="34"/>
      <c r="E5" s="19"/>
      <c r="F5" s="19"/>
      <c r="G5" s="19"/>
      <c r="H5" s="19"/>
    </row>
    <row r="6" spans="1:8" s="9" customFormat="1" ht="12.75">
      <c r="A6" s="35" t="s">
        <v>5</v>
      </c>
      <c r="B6" s="36"/>
      <c r="C6" s="34"/>
      <c r="E6" s="19"/>
      <c r="F6" s="19"/>
      <c r="G6" s="19"/>
      <c r="H6" s="19"/>
    </row>
    <row r="7" spans="1:8" s="9" customFormat="1" ht="12.75">
      <c r="A7" s="37"/>
      <c r="B7" s="36"/>
      <c r="C7" s="34"/>
      <c r="E7" s="19"/>
      <c r="F7" s="19"/>
      <c r="G7" s="19"/>
      <c r="H7" s="19"/>
    </row>
    <row r="8" spans="1:8" s="9" customFormat="1" ht="12.75">
      <c r="A8" s="32"/>
      <c r="B8" s="33" t="s">
        <v>6</v>
      </c>
      <c r="C8" s="145" t="s">
        <v>7</v>
      </c>
      <c r="E8" s="19"/>
      <c r="F8" s="19"/>
      <c r="G8" s="19"/>
      <c r="H8" s="19"/>
    </row>
    <row r="9" spans="1:8" s="9" customFormat="1" ht="12.75">
      <c r="A9" s="32"/>
      <c r="B9" s="36"/>
      <c r="C9" s="34"/>
      <c r="E9" s="19"/>
      <c r="F9" s="19"/>
      <c r="G9" s="19"/>
      <c r="H9" s="19"/>
    </row>
    <row r="10" spans="1:8" s="9" customFormat="1" ht="12.75">
      <c r="A10" s="32"/>
      <c r="B10" s="38" t="s">
        <v>8</v>
      </c>
      <c r="C10" s="44" t="s">
        <v>4</v>
      </c>
      <c r="E10" s="19"/>
      <c r="F10" s="19"/>
      <c r="G10" s="19"/>
      <c r="H10" s="19"/>
    </row>
    <row r="11" spans="1:8" s="9" customFormat="1" ht="12.75">
      <c r="A11" s="32"/>
      <c r="B11" s="39"/>
      <c r="C11" s="40"/>
      <c r="E11" s="19"/>
      <c r="F11" s="19"/>
      <c r="G11" s="19"/>
      <c r="H11" s="19"/>
    </row>
    <row r="12" spans="1:8" s="9" customFormat="1" ht="12.75">
      <c r="A12" s="32"/>
      <c r="B12" s="38" t="s">
        <v>9</v>
      </c>
      <c r="C12" s="146"/>
      <c r="E12" s="19"/>
      <c r="F12" s="19"/>
      <c r="G12" s="19"/>
      <c r="H12" s="19"/>
    </row>
    <row r="13" spans="1:8" s="9" customFormat="1" ht="12.75">
      <c r="A13" s="32"/>
      <c r="B13" s="39"/>
      <c r="C13" s="149" t="s">
        <v>10</v>
      </c>
      <c r="E13" s="19"/>
      <c r="F13" s="19"/>
      <c r="G13" s="19"/>
      <c r="H13" s="19"/>
    </row>
    <row r="14" spans="1:8" s="9" customFormat="1" ht="12.75">
      <c r="A14" s="32"/>
      <c r="B14" s="39"/>
      <c r="C14" s="148"/>
      <c r="E14" s="19"/>
      <c r="F14" s="19"/>
      <c r="G14" s="19"/>
      <c r="H14" s="19"/>
    </row>
    <row r="15" spans="1:8" s="9" customFormat="1" ht="12.75">
      <c r="A15" s="32"/>
      <c r="B15" s="39"/>
      <c r="C15" s="40"/>
      <c r="E15" s="19"/>
      <c r="F15" s="19"/>
      <c r="G15" s="19"/>
      <c r="H15" s="19"/>
    </row>
    <row r="16" spans="1:8" s="9" customFormat="1" ht="12.75">
      <c r="A16" s="41"/>
      <c r="B16" s="42"/>
      <c r="C16" s="43"/>
      <c r="E16" s="19"/>
      <c r="F16" s="19"/>
      <c r="G16" s="19"/>
      <c r="H16" s="19"/>
    </row>
    <row r="17" spans="1:8" s="9" customFormat="1" ht="12.75">
      <c r="A17" s="19"/>
      <c r="B17" s="19"/>
      <c r="C17" s="19"/>
      <c r="D17" s="19"/>
      <c r="E17" s="19"/>
      <c r="F17" s="19"/>
      <c r="G17" s="19"/>
      <c r="H17" s="19"/>
    </row>
    <row r="18" spans="1:8" s="9" customFormat="1" ht="46.5" customHeight="1">
      <c r="A18" s="27" t="s">
        <v>11</v>
      </c>
      <c r="B18" s="25"/>
      <c r="C18" s="25"/>
      <c r="D18" s="19"/>
      <c r="E18" s="19"/>
      <c r="F18" s="19"/>
      <c r="G18" s="19"/>
      <c r="H18" s="19"/>
    </row>
    <row r="19" spans="1:3" ht="12.75">
      <c r="A19" s="26"/>
      <c r="B19" s="26"/>
      <c r="C19" s="26"/>
    </row>
    <row r="20" spans="1:3" ht="274.5" customHeight="1">
      <c r="A20" s="446" t="s">
        <v>12</v>
      </c>
      <c r="B20" s="446"/>
      <c r="C20" s="446"/>
    </row>
    <row r="21" spans="1:3" ht="12.75">
      <c r="A21" s="426"/>
      <c r="B21" s="426"/>
      <c r="C21" s="426"/>
    </row>
    <row r="22" spans="1:3" ht="169.5" customHeight="1">
      <c r="A22" s="448" t="s">
        <v>13</v>
      </c>
      <c r="B22" s="448"/>
      <c r="C22" s="448"/>
    </row>
    <row r="23" spans="1:3" ht="12.75">
      <c r="A23" s="26"/>
      <c r="B23" s="26"/>
      <c r="C23" s="26"/>
    </row>
    <row r="24" spans="1:3" ht="253.5" customHeight="1">
      <c r="A24" s="446" t="s">
        <v>14</v>
      </c>
      <c r="B24" s="446"/>
      <c r="C24" s="446"/>
    </row>
    <row r="25" spans="1:3" ht="12.75">
      <c r="A25" s="26"/>
      <c r="B25" s="26"/>
      <c r="C25" s="26"/>
    </row>
    <row r="26" spans="1:3" ht="190.5" customHeight="1">
      <c r="A26" s="446" t="s">
        <v>15</v>
      </c>
      <c r="B26" s="446"/>
      <c r="C26" s="446"/>
    </row>
    <row r="27" spans="1:3" ht="12.75">
      <c r="A27" s="26"/>
      <c r="B27" s="26"/>
      <c r="C27" s="26"/>
    </row>
    <row r="28" spans="1:3" ht="132" customHeight="1">
      <c r="A28" s="446" t="s">
        <v>16</v>
      </c>
      <c r="B28" s="446"/>
      <c r="C28" s="446"/>
    </row>
    <row r="29" spans="1:8" s="9" customFormat="1" ht="12.75">
      <c r="A29" s="25"/>
      <c r="B29" s="25"/>
      <c r="C29" s="25"/>
      <c r="D29" s="19"/>
      <c r="E29" s="19"/>
      <c r="F29" s="19"/>
      <c r="G29" s="19"/>
      <c r="H29" s="19"/>
    </row>
    <row r="30" spans="1:4" ht="210" customHeight="1">
      <c r="A30" s="447" t="s">
        <v>17</v>
      </c>
      <c r="B30" s="447"/>
      <c r="C30" s="447"/>
      <c r="D30" s="28"/>
    </row>
    <row r="31" spans="1:3" ht="12.75">
      <c r="A31" s="141"/>
      <c r="B31" s="141"/>
      <c r="C31" s="141"/>
    </row>
    <row r="32" spans="1:3" ht="141" customHeight="1">
      <c r="A32" s="447" t="s">
        <v>18</v>
      </c>
      <c r="B32" s="447"/>
      <c r="C32" s="447"/>
    </row>
  </sheetData>
  <sheetProtection/>
  <mergeCells count="7">
    <mergeCell ref="A26:C26"/>
    <mergeCell ref="A28:C28"/>
    <mergeCell ref="A30:C30"/>
    <mergeCell ref="A32:C32"/>
    <mergeCell ref="A20:C20"/>
    <mergeCell ref="A24:C24"/>
    <mergeCell ref="A22:C22"/>
  </mergeCells>
  <conditionalFormatting sqref="C12">
    <cfRule type="expression" priority="9" dxfId="0">
      <formula>$C$12&lt;&gt;$C$10</formula>
    </cfRule>
    <cfRule type="expression" priority="10" dxfId="1">
      <formula>$C$12=$C$10</formula>
    </cfRule>
  </conditionalFormatting>
  <conditionalFormatting sqref="C3:C5">
    <cfRule type="expression" priority="4" dxfId="16">
      <formula>LEFT(C3,1)="&lt;"</formula>
    </cfRule>
  </conditionalFormatting>
  <conditionalFormatting sqref="C8">
    <cfRule type="expression" priority="2" dxfId="16">
      <formula>LEFT(C8,1)="&lt;"</formula>
    </cfRule>
  </conditionalFormatting>
  <conditionalFormatting sqref="C10">
    <cfRule type="expression" priority="1" dxfId="16">
      <formula>LEFT(C10,1)="&lt;"</formula>
    </cfRule>
  </conditionalFormatting>
  <printOptions horizontalCentered="1"/>
  <pageMargins left="0.18" right="0.19" top="1" bottom="0.46" header="0.21" footer="0.5"/>
  <pageSetup fitToHeight="0" fitToWidth="1" horizontalDpi="600" verticalDpi="600" orientation="portrait" scale="83" r:id="rId1"/>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showGridLines="0" zoomScalePageLayoutView="0" workbookViewId="0" topLeftCell="A1">
      <pane xSplit="2" ySplit="9" topLeftCell="C10" activePane="bottomRight" state="frozen"/>
      <selection pane="topLeft" activeCell="A1" sqref="A1"/>
      <selection pane="topRight" activeCell="N33" sqref="N33"/>
      <selection pane="bottomLeft" activeCell="N33" sqref="N33"/>
      <selection pane="bottomRight" activeCell="H23" sqref="H23"/>
    </sheetView>
  </sheetViews>
  <sheetFormatPr defaultColWidth="9.140625" defaultRowHeight="12.75"/>
  <cols>
    <col min="1" max="1" width="9.140625" style="219" customWidth="1"/>
    <col min="2" max="2" width="52.140625" style="219" customWidth="1"/>
    <col min="3" max="3" width="10.28125" style="219" bestFit="1" customWidth="1"/>
    <col min="4" max="5" width="9.140625" style="219" customWidth="1"/>
    <col min="6" max="6" width="13.421875" style="219" bestFit="1" customWidth="1"/>
    <col min="7" max="7" width="9.140625" style="219" customWidth="1"/>
    <col min="8" max="8" width="13.28125" style="219" customWidth="1"/>
    <col min="9" max="16384" width="9.140625" style="219" customWidth="1"/>
  </cols>
  <sheetData>
    <row r="1" spans="1:8" ht="12.75">
      <c r="A1" s="182" t="str">
        <f>CONCATENATE("DJJ Solicitation #: ",'Provider Info &amp; Instructions'!$C$4)</f>
        <v>DJJ Solicitation #: RFP#10701</v>
      </c>
      <c r="H1" s="183" t="str">
        <f>CONCATENATE('Provider Info &amp; Instructions'!$C$3," v",'Provider Info &amp; Instructions'!$C$8)</f>
        <v>&lt;Enter provider name&gt; v&lt;Enter version number, e.g., 1, 2, 3&gt;</v>
      </c>
    </row>
    <row r="2" spans="1:7" ht="12.75">
      <c r="A2" s="187" t="s">
        <v>127</v>
      </c>
      <c r="B2" s="187"/>
      <c r="C2" s="187"/>
      <c r="D2" s="187"/>
      <c r="E2" s="187"/>
      <c r="F2" s="187"/>
      <c r="G2" s="187"/>
    </row>
    <row r="3" spans="1:7" ht="12.75">
      <c r="A3" s="187" t="s">
        <v>128</v>
      </c>
      <c r="B3" s="187"/>
      <c r="C3" s="187"/>
      <c r="D3" s="187"/>
      <c r="E3" s="187"/>
      <c r="F3" s="187"/>
      <c r="G3" s="187"/>
    </row>
    <row r="4" spans="1:7" ht="12.75">
      <c r="A4" s="187" t="s">
        <v>21</v>
      </c>
      <c r="B4" s="187"/>
      <c r="C4" s="187"/>
      <c r="D4" s="187"/>
      <c r="E4" s="187"/>
      <c r="F4" s="187"/>
      <c r="G4" s="187"/>
    </row>
    <row r="6" spans="1:8" ht="12.75">
      <c r="A6" s="457" t="s">
        <v>57</v>
      </c>
      <c r="B6" s="427">
        <v>1</v>
      </c>
      <c r="C6" s="427">
        <v>2</v>
      </c>
      <c r="D6" s="427">
        <v>3</v>
      </c>
      <c r="E6" s="427">
        <v>4</v>
      </c>
      <c r="F6" s="427">
        <v>5</v>
      </c>
      <c r="G6" s="427">
        <v>6</v>
      </c>
      <c r="H6" s="427">
        <v>7</v>
      </c>
    </row>
    <row r="7" spans="1:8" ht="18.75" customHeight="1">
      <c r="A7" s="483"/>
      <c r="B7" s="458" t="s">
        <v>117</v>
      </c>
      <c r="C7" s="458"/>
      <c r="D7" s="458"/>
      <c r="E7" s="458"/>
      <c r="F7" s="458"/>
      <c r="G7" s="458"/>
      <c r="H7" s="458"/>
    </row>
    <row r="8" spans="1:8" ht="22.5" customHeight="1">
      <c r="A8" s="483"/>
      <c r="B8" s="428"/>
      <c r="C8" s="454" t="s">
        <v>23</v>
      </c>
      <c r="D8" s="454"/>
      <c r="E8" s="457" t="s">
        <v>49</v>
      </c>
      <c r="F8" s="457" t="s">
        <v>60</v>
      </c>
      <c r="G8" s="457" t="s">
        <v>51</v>
      </c>
      <c r="H8" s="454" t="s">
        <v>34</v>
      </c>
    </row>
    <row r="9" spans="1:8" ht="24.75" customHeight="1">
      <c r="A9" s="483"/>
      <c r="B9" s="427" t="s">
        <v>118</v>
      </c>
      <c r="C9" s="427" t="s">
        <v>29</v>
      </c>
      <c r="D9" s="427" t="s">
        <v>61</v>
      </c>
      <c r="E9" s="457"/>
      <c r="F9" s="457"/>
      <c r="G9" s="457"/>
      <c r="H9" s="454"/>
    </row>
    <row r="10" spans="1:8" s="197" customFormat="1" ht="24.75" customHeight="1">
      <c r="A10" s="437">
        <v>17</v>
      </c>
      <c r="B10" s="293" t="s">
        <v>129</v>
      </c>
      <c r="C10" s="294"/>
      <c r="D10" s="229"/>
      <c r="E10" s="229"/>
      <c r="F10" s="296">
        <f>H10-G10</f>
        <v>0</v>
      </c>
      <c r="G10" s="294"/>
      <c r="H10" s="296">
        <f>C10*E10</f>
        <v>0</v>
      </c>
    </row>
    <row r="11" spans="1:8" s="197" customFormat="1" ht="27.75" customHeight="1">
      <c r="A11" s="437">
        <v>18</v>
      </c>
      <c r="B11" s="293" t="s">
        <v>130</v>
      </c>
      <c r="C11" s="294"/>
      <c r="D11" s="229"/>
      <c r="E11" s="229"/>
      <c r="F11" s="296">
        <f aca="true" t="shared" si="0" ref="F11:F22">H11-G11</f>
        <v>0</v>
      </c>
      <c r="G11" s="294"/>
      <c r="H11" s="296">
        <f aca="true" t="shared" si="1" ref="H11:H22">C11*E11</f>
        <v>0</v>
      </c>
    </row>
    <row r="12" spans="1:8" s="197" customFormat="1" ht="23.25" customHeight="1">
      <c r="A12" s="437">
        <v>19</v>
      </c>
      <c r="B12" s="293"/>
      <c r="C12" s="294"/>
      <c r="D12" s="229"/>
      <c r="E12" s="229"/>
      <c r="F12" s="296">
        <f t="shared" si="0"/>
        <v>0</v>
      </c>
      <c r="G12" s="294"/>
      <c r="H12" s="296">
        <f t="shared" si="1"/>
        <v>0</v>
      </c>
    </row>
    <row r="13" spans="1:8" s="197" customFormat="1" ht="18" customHeight="1">
      <c r="A13" s="437">
        <v>20</v>
      </c>
      <c r="B13" s="293"/>
      <c r="C13" s="294"/>
      <c r="D13" s="229"/>
      <c r="E13" s="229"/>
      <c r="F13" s="296">
        <f t="shared" si="0"/>
        <v>0</v>
      </c>
      <c r="G13" s="294"/>
      <c r="H13" s="296">
        <f t="shared" si="1"/>
        <v>0</v>
      </c>
    </row>
    <row r="14" spans="1:8" s="197" customFormat="1" ht="18" customHeight="1">
      <c r="A14" s="437">
        <v>21</v>
      </c>
      <c r="B14" s="293"/>
      <c r="C14" s="294"/>
      <c r="D14" s="229"/>
      <c r="E14" s="229"/>
      <c r="F14" s="296">
        <f t="shared" si="0"/>
        <v>0</v>
      </c>
      <c r="G14" s="294"/>
      <c r="H14" s="296">
        <f t="shared" si="1"/>
        <v>0</v>
      </c>
    </row>
    <row r="15" spans="1:8" s="197" customFormat="1" ht="18" customHeight="1">
      <c r="A15" s="437">
        <v>22</v>
      </c>
      <c r="B15" s="293"/>
      <c r="C15" s="294"/>
      <c r="D15" s="229"/>
      <c r="E15" s="229"/>
      <c r="F15" s="296">
        <f t="shared" si="0"/>
        <v>0</v>
      </c>
      <c r="G15" s="294"/>
      <c r="H15" s="296">
        <f t="shared" si="1"/>
        <v>0</v>
      </c>
    </row>
    <row r="16" spans="1:8" s="197" customFormat="1" ht="18" customHeight="1">
      <c r="A16" s="437">
        <v>23</v>
      </c>
      <c r="B16" s="293"/>
      <c r="C16" s="294"/>
      <c r="D16" s="200"/>
      <c r="E16" s="229"/>
      <c r="F16" s="296">
        <f t="shared" si="0"/>
        <v>0</v>
      </c>
      <c r="G16" s="294"/>
      <c r="H16" s="296">
        <f t="shared" si="1"/>
        <v>0</v>
      </c>
    </row>
    <row r="17" spans="1:8" s="197" customFormat="1" ht="27.75" customHeight="1">
      <c r="A17" s="437">
        <v>24</v>
      </c>
      <c r="B17" s="293"/>
      <c r="C17" s="294"/>
      <c r="D17" s="200"/>
      <c r="E17" s="229"/>
      <c r="F17" s="296">
        <f t="shared" si="0"/>
        <v>0</v>
      </c>
      <c r="G17" s="294"/>
      <c r="H17" s="296">
        <f t="shared" si="1"/>
        <v>0</v>
      </c>
    </row>
    <row r="18" spans="1:8" s="197" customFormat="1" ht="18" customHeight="1">
      <c r="A18" s="437">
        <v>25</v>
      </c>
      <c r="B18" s="293"/>
      <c r="C18" s="294"/>
      <c r="D18" s="200"/>
      <c r="E18" s="229"/>
      <c r="F18" s="296">
        <f t="shared" si="0"/>
        <v>0</v>
      </c>
      <c r="G18" s="294"/>
      <c r="H18" s="296">
        <f t="shared" si="1"/>
        <v>0</v>
      </c>
    </row>
    <row r="19" spans="1:8" s="197" customFormat="1" ht="18" customHeight="1">
      <c r="A19" s="437">
        <v>26</v>
      </c>
      <c r="B19" s="293"/>
      <c r="C19" s="294"/>
      <c r="D19" s="200"/>
      <c r="E19" s="229"/>
      <c r="F19" s="296">
        <f t="shared" si="0"/>
        <v>0</v>
      </c>
      <c r="G19" s="294"/>
      <c r="H19" s="296">
        <f t="shared" si="1"/>
        <v>0</v>
      </c>
    </row>
    <row r="20" spans="1:8" s="197" customFormat="1" ht="18" customHeight="1">
      <c r="A20" s="437">
        <v>27</v>
      </c>
      <c r="B20" s="293"/>
      <c r="C20" s="294"/>
      <c r="D20" s="200"/>
      <c r="E20" s="229"/>
      <c r="F20" s="296">
        <f t="shared" si="0"/>
        <v>0</v>
      </c>
      <c r="G20" s="294"/>
      <c r="H20" s="296">
        <f t="shared" si="1"/>
        <v>0</v>
      </c>
    </row>
    <row r="21" spans="1:8" s="197" customFormat="1" ht="18" customHeight="1">
      <c r="A21" s="437">
        <v>28</v>
      </c>
      <c r="B21" s="295" t="s">
        <v>131</v>
      </c>
      <c r="C21" s="294"/>
      <c r="D21" s="200"/>
      <c r="E21" s="229"/>
      <c r="F21" s="296">
        <f>H21-G21</f>
        <v>0</v>
      </c>
      <c r="G21" s="294"/>
      <c r="H21" s="296">
        <f t="shared" si="1"/>
        <v>0</v>
      </c>
    </row>
    <row r="22" spans="1:8" s="197" customFormat="1" ht="18" customHeight="1">
      <c r="A22" s="437">
        <v>29</v>
      </c>
      <c r="B22" s="293" t="s">
        <v>132</v>
      </c>
      <c r="C22" s="294"/>
      <c r="D22" s="200"/>
      <c r="E22" s="229"/>
      <c r="F22" s="296">
        <f t="shared" si="0"/>
        <v>0</v>
      </c>
      <c r="G22" s="294"/>
      <c r="H22" s="296">
        <f t="shared" si="1"/>
        <v>0</v>
      </c>
    </row>
    <row r="23" spans="1:8" ht="18" customHeight="1">
      <c r="A23" s="485" t="s">
        <v>119</v>
      </c>
      <c r="B23" s="486"/>
      <c r="C23" s="297"/>
      <c r="D23" s="298"/>
      <c r="E23" s="299"/>
      <c r="F23" s="300">
        <f>SUM(F10:F22)</f>
        <v>0</v>
      </c>
      <c r="G23" s="300">
        <f>SUM(G10:G22)</f>
        <v>0</v>
      </c>
      <c r="H23" s="300">
        <f>SUM(H10:H22)</f>
        <v>0</v>
      </c>
    </row>
    <row r="25" spans="9:12" ht="12.75" customHeight="1">
      <c r="I25" s="435"/>
      <c r="J25" s="435"/>
      <c r="K25" s="435"/>
      <c r="L25" s="435"/>
    </row>
    <row r="27" ht="26.25" customHeight="1"/>
  </sheetData>
  <sheetProtection/>
  <mergeCells count="8">
    <mergeCell ref="A6:A9"/>
    <mergeCell ref="G8:G9"/>
    <mergeCell ref="A23:B23"/>
    <mergeCell ref="H8:H9"/>
    <mergeCell ref="B7:H7"/>
    <mergeCell ref="F8:F9"/>
    <mergeCell ref="C8:D8"/>
    <mergeCell ref="E8:E9"/>
  </mergeCells>
  <dataValidations count="1">
    <dataValidation type="decimal" allowBlank="1" showInputMessage="1" showErrorMessage="1" sqref="C10:C22 G10:G22 E10:E22">
      <formula1>0</formula1>
      <formula2>999999999</formula2>
    </dataValidation>
  </dataValidations>
  <printOptions horizontalCentered="1"/>
  <pageMargins left="0.18" right="0.19" top="1" bottom="0.46" header="0.21"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T56"/>
  <sheetViews>
    <sheetView showGridLines="0" zoomScalePageLayoutView="0" workbookViewId="0" topLeftCell="A1">
      <selection activeCell="A15" sqref="A15"/>
    </sheetView>
  </sheetViews>
  <sheetFormatPr defaultColWidth="9.140625" defaultRowHeight="12.75"/>
  <cols>
    <col min="2" max="2" width="25.28125" style="0" customWidth="1"/>
    <col min="3" max="3" width="11.7109375" style="0" customWidth="1"/>
    <col min="4" max="4" width="55.140625" style="0" customWidth="1"/>
  </cols>
  <sheetData>
    <row r="1" spans="1:5" ht="12.75">
      <c r="A1" s="1" t="str">
        <f>CONCATENATE("DJJ Solicitation #: ",'Provider Info &amp; Instructions'!$C$4)</f>
        <v>DJJ Solicitation #: RFP#10701</v>
      </c>
      <c r="E1" s="147" t="str">
        <f>CONCATENATE('Provider Info &amp; Instructions'!$C$3," v",'Provider Info &amp; Instructions'!$C$8)</f>
        <v>&lt;Enter provider name&gt; v&lt;Enter version number, e.g., 1, 2, 3&gt;</v>
      </c>
    </row>
    <row r="2" spans="1:4" ht="12.75">
      <c r="A2" s="24" t="s">
        <v>133</v>
      </c>
      <c r="B2" s="24"/>
      <c r="C2" s="24"/>
      <c r="D2" s="24"/>
    </row>
    <row r="3" spans="1:4" ht="12.75">
      <c r="A3" s="24"/>
      <c r="B3" s="24"/>
      <c r="C3" s="24"/>
      <c r="D3" s="24"/>
    </row>
    <row r="4" ht="12.75">
      <c r="A4" s="4" t="s">
        <v>121</v>
      </c>
    </row>
    <row r="5" ht="12.75">
      <c r="A5" s="3"/>
    </row>
    <row r="6" spans="1:19" ht="12.75">
      <c r="A6" s="5" t="s">
        <v>134</v>
      </c>
      <c r="B6" s="23"/>
      <c r="C6" s="23"/>
      <c r="D6" s="23"/>
      <c r="E6" s="23"/>
      <c r="F6" s="23"/>
      <c r="G6" s="23"/>
      <c r="H6" s="23"/>
      <c r="I6" s="23"/>
      <c r="J6" s="23"/>
      <c r="K6" s="23"/>
      <c r="L6" s="23"/>
      <c r="M6" s="23"/>
      <c r="N6" s="23"/>
      <c r="O6" s="23"/>
      <c r="P6" s="23"/>
      <c r="Q6" s="23"/>
      <c r="R6" s="23"/>
      <c r="S6" s="23"/>
    </row>
    <row r="7" spans="1:19" ht="12.75">
      <c r="A7" s="5"/>
      <c r="B7" s="23"/>
      <c r="C7" s="23"/>
      <c r="D7" s="23"/>
      <c r="E7" s="23"/>
      <c r="F7" s="23"/>
      <c r="G7" s="23"/>
      <c r="H7" s="23"/>
      <c r="I7" s="23"/>
      <c r="J7" s="23"/>
      <c r="K7" s="23"/>
      <c r="L7" s="23"/>
      <c r="M7" s="23"/>
      <c r="N7" s="23"/>
      <c r="O7" s="23"/>
      <c r="P7" s="23"/>
      <c r="Q7" s="23"/>
      <c r="R7" s="23"/>
      <c r="S7" s="23"/>
    </row>
    <row r="8" spans="2:19" ht="12.75">
      <c r="B8" s="23"/>
      <c r="C8" s="23"/>
      <c r="D8" s="23"/>
      <c r="E8" s="23"/>
      <c r="F8" s="23"/>
      <c r="G8" s="23"/>
      <c r="H8" s="23"/>
      <c r="I8" s="23"/>
      <c r="J8" s="23"/>
      <c r="K8" s="23"/>
      <c r="L8" s="23"/>
      <c r="M8" s="23"/>
      <c r="N8" s="23"/>
      <c r="O8" s="23"/>
      <c r="P8" s="23"/>
      <c r="Q8" s="23"/>
      <c r="R8" s="23"/>
      <c r="S8" s="23"/>
    </row>
    <row r="9" spans="1:19" ht="12.75">
      <c r="A9" s="5"/>
      <c r="B9" s="23"/>
      <c r="C9" s="23"/>
      <c r="D9" s="5"/>
      <c r="E9" s="23"/>
      <c r="F9" s="23"/>
      <c r="G9" s="23"/>
      <c r="H9" s="23"/>
      <c r="I9" s="23"/>
      <c r="J9" s="23"/>
      <c r="K9" s="23"/>
      <c r="L9" s="23"/>
      <c r="M9" s="23"/>
      <c r="N9" s="23"/>
      <c r="O9" s="23"/>
      <c r="P9" s="23"/>
      <c r="Q9" s="23"/>
      <c r="R9" s="23"/>
      <c r="S9" s="23"/>
    </row>
    <row r="10" spans="1:19" ht="12.75">
      <c r="A10" s="5"/>
      <c r="B10" s="23"/>
      <c r="C10" s="23"/>
      <c r="D10" s="23"/>
      <c r="E10" s="23"/>
      <c r="F10" s="23"/>
      <c r="G10" s="23"/>
      <c r="H10" s="23"/>
      <c r="I10" s="23"/>
      <c r="J10" s="23"/>
      <c r="K10" s="23"/>
      <c r="L10" s="23"/>
      <c r="M10" s="23"/>
      <c r="N10" s="23"/>
      <c r="O10" s="23"/>
      <c r="P10" s="23"/>
      <c r="Q10" s="23"/>
      <c r="R10" s="23"/>
      <c r="S10" s="23"/>
    </row>
    <row r="11" spans="1:19" ht="12.75">
      <c r="A11" s="5"/>
      <c r="B11" s="23"/>
      <c r="C11" s="23"/>
      <c r="D11" s="23"/>
      <c r="E11" s="23"/>
      <c r="F11" s="23"/>
      <c r="G11" s="23"/>
      <c r="H11" s="23"/>
      <c r="I11" s="23"/>
      <c r="J11" s="23"/>
      <c r="K11" s="23"/>
      <c r="L11" s="23"/>
      <c r="M11" s="23"/>
      <c r="N11" s="23"/>
      <c r="O11" s="23"/>
      <c r="P11" s="23"/>
      <c r="Q11" s="23"/>
      <c r="R11" s="23"/>
      <c r="S11" s="23"/>
    </row>
    <row r="12" spans="1:19" ht="12.75">
      <c r="A12" s="5"/>
      <c r="B12" s="134"/>
      <c r="C12" s="134"/>
      <c r="D12" s="134"/>
      <c r="E12" s="134"/>
      <c r="F12" s="134"/>
      <c r="G12" s="134"/>
      <c r="H12" s="134"/>
      <c r="I12" s="134"/>
      <c r="J12" s="134"/>
      <c r="K12" s="134"/>
      <c r="L12" s="134"/>
      <c r="M12" s="134"/>
      <c r="N12" s="134"/>
      <c r="O12" s="134"/>
      <c r="P12" s="134"/>
      <c r="Q12" s="134"/>
      <c r="R12" s="134"/>
      <c r="S12" s="23"/>
    </row>
    <row r="13" spans="1:19" ht="12.75">
      <c r="A13" s="137"/>
      <c r="B13" s="134"/>
      <c r="C13" s="134"/>
      <c r="D13" s="134"/>
      <c r="E13" s="134"/>
      <c r="F13" s="134"/>
      <c r="G13" s="134"/>
      <c r="H13" s="134"/>
      <c r="I13" s="134"/>
      <c r="J13" s="134"/>
      <c r="K13" s="134"/>
      <c r="L13" s="134"/>
      <c r="M13" s="134"/>
      <c r="N13" s="134"/>
      <c r="O13" s="134"/>
      <c r="P13" s="134"/>
      <c r="Q13" s="134"/>
      <c r="R13" s="134"/>
      <c r="S13" s="23"/>
    </row>
    <row r="14" spans="1:19" ht="12.75">
      <c r="A14" s="5"/>
      <c r="B14" s="23"/>
      <c r="C14" s="23"/>
      <c r="D14" s="23"/>
      <c r="E14" s="23"/>
      <c r="F14" s="23"/>
      <c r="G14" s="23"/>
      <c r="H14" s="23"/>
      <c r="I14" s="23"/>
      <c r="J14" s="23"/>
      <c r="K14" s="23"/>
      <c r="L14" s="23"/>
      <c r="M14" s="23"/>
      <c r="N14" s="23"/>
      <c r="O14" s="23"/>
      <c r="P14" s="23"/>
      <c r="Q14" s="23"/>
      <c r="R14" s="23"/>
      <c r="S14" s="23"/>
    </row>
    <row r="15" spans="1:19" ht="12.75">
      <c r="A15" s="5"/>
      <c r="B15" s="23"/>
      <c r="C15" s="23"/>
      <c r="D15" s="23"/>
      <c r="E15" s="23"/>
      <c r="F15" s="23"/>
      <c r="G15" s="23"/>
      <c r="H15" s="23"/>
      <c r="I15" s="23"/>
      <c r="J15" s="23"/>
      <c r="K15" s="23"/>
      <c r="L15" s="23"/>
      <c r="M15" s="23"/>
      <c r="N15" s="23"/>
      <c r="O15" s="23"/>
      <c r="P15" s="23"/>
      <c r="Q15" s="23"/>
      <c r="R15" s="23"/>
      <c r="S15" s="23"/>
    </row>
    <row r="17" spans="2:4" ht="15.75" thickBot="1">
      <c r="B17" s="140" t="s">
        <v>135</v>
      </c>
      <c r="C17" s="140"/>
      <c r="D17" s="140"/>
    </row>
    <row r="18" spans="2:4" ht="20.25" customHeight="1" thickBot="1">
      <c r="B18" s="16" t="s">
        <v>125</v>
      </c>
      <c r="C18" s="17" t="s">
        <v>69</v>
      </c>
      <c r="D18" s="18" t="s">
        <v>126</v>
      </c>
    </row>
    <row r="19" spans="2:4" ht="12.75">
      <c r="B19" s="150"/>
      <c r="C19" s="13"/>
      <c r="D19" s="10"/>
    </row>
    <row r="20" spans="2:4" ht="12.75">
      <c r="B20" s="150"/>
      <c r="C20" s="13"/>
      <c r="D20" s="10"/>
    </row>
    <row r="21" spans="2:4" ht="12.75">
      <c r="B21" s="150"/>
      <c r="C21" s="13"/>
      <c r="D21" s="10"/>
    </row>
    <row r="22" spans="2:4" ht="12.75">
      <c r="B22" s="150"/>
      <c r="C22" s="13"/>
      <c r="D22" s="10"/>
    </row>
    <row r="23" spans="2:4" ht="12.75">
      <c r="B23" s="150"/>
      <c r="C23" s="13"/>
      <c r="D23" s="10"/>
    </row>
    <row r="24" spans="2:4" ht="12.75">
      <c r="B24" s="150"/>
      <c r="C24" s="13"/>
      <c r="D24" s="10"/>
    </row>
    <row r="25" spans="2:4" ht="12.75">
      <c r="B25" s="150"/>
      <c r="C25" s="13"/>
      <c r="D25" s="10"/>
    </row>
    <row r="26" spans="2:4" ht="12.75">
      <c r="B26" s="150"/>
      <c r="C26" s="13"/>
      <c r="D26" s="10"/>
    </row>
    <row r="27" spans="2:4" ht="12.75">
      <c r="B27" s="150"/>
      <c r="C27" s="13"/>
      <c r="D27" s="10"/>
    </row>
    <row r="28" spans="2:4" ht="12.75">
      <c r="B28" s="150"/>
      <c r="C28" s="13"/>
      <c r="D28" s="10"/>
    </row>
    <row r="29" spans="2:4" ht="12.75">
      <c r="B29" s="150"/>
      <c r="C29" s="13"/>
      <c r="D29" s="10"/>
    </row>
    <row r="30" spans="2:4" ht="12.75">
      <c r="B30" s="150"/>
      <c r="C30" s="13"/>
      <c r="D30" s="10"/>
    </row>
    <row r="31" spans="2:4" ht="12.75">
      <c r="B31" s="150"/>
      <c r="C31" s="13"/>
      <c r="D31" s="10"/>
    </row>
    <row r="32" spans="2:4" ht="12.75">
      <c r="B32" s="150"/>
      <c r="C32" s="13"/>
      <c r="D32" s="10"/>
    </row>
    <row r="33" spans="2:4" ht="12.75">
      <c r="B33" s="151"/>
      <c r="C33" s="14"/>
      <c r="D33" s="11"/>
    </row>
    <row r="34" spans="2:4" ht="12.75">
      <c r="B34" s="151"/>
      <c r="C34" s="14"/>
      <c r="D34" s="11"/>
    </row>
    <row r="35" spans="2:4" ht="12.75">
      <c r="B35" s="151"/>
      <c r="C35" s="14"/>
      <c r="D35" s="11"/>
    </row>
    <row r="36" spans="2:4" ht="12.75">
      <c r="B36" s="151"/>
      <c r="C36" s="14"/>
      <c r="D36" s="11"/>
    </row>
    <row r="37" spans="2:4" ht="12.75">
      <c r="B37" s="151"/>
      <c r="C37" s="14"/>
      <c r="D37" s="11"/>
    </row>
    <row r="38" spans="2:4" ht="12.75">
      <c r="B38" s="151"/>
      <c r="C38" s="14"/>
      <c r="D38" s="11"/>
    </row>
    <row r="39" spans="2:4" ht="12.75">
      <c r="B39" s="151"/>
      <c r="C39" s="14"/>
      <c r="D39" s="11"/>
    </row>
    <row r="40" spans="2:4" ht="12.75">
      <c r="B40" s="151"/>
      <c r="C40" s="14"/>
      <c r="D40" s="11"/>
    </row>
    <row r="41" spans="2:4" ht="12.75">
      <c r="B41" s="151"/>
      <c r="C41" s="14"/>
      <c r="D41" s="11"/>
    </row>
    <row r="42" spans="2:4" ht="12.75">
      <c r="B42" s="151"/>
      <c r="C42" s="14"/>
      <c r="D42" s="11"/>
    </row>
    <row r="43" spans="2:4" ht="12.75">
      <c r="B43" s="151"/>
      <c r="C43" s="14"/>
      <c r="D43" s="11"/>
    </row>
    <row r="44" spans="2:4" ht="12.75">
      <c r="B44" s="151"/>
      <c r="C44" s="14"/>
      <c r="D44" s="11"/>
    </row>
    <row r="45" spans="2:4" ht="12.75">
      <c r="B45" s="151"/>
      <c r="C45" s="14"/>
      <c r="D45" s="11"/>
    </row>
    <row r="46" spans="2:4" ht="13.5" thickBot="1">
      <c r="B46" s="152"/>
      <c r="C46" s="15"/>
      <c r="D46" s="12"/>
    </row>
    <row r="56" ht="12.75">
      <c r="T56" s="4"/>
    </row>
  </sheetData>
  <sheetProtection/>
  <dataValidations count="1">
    <dataValidation type="decimal" allowBlank="1" showInputMessage="1" showErrorMessage="1" sqref="C19:C46">
      <formula1>0</formula1>
      <formula2>999999999</formula2>
    </dataValidation>
  </dataValidations>
  <printOptions horizontalCentered="1"/>
  <pageMargins left="0.18" right="0.19" top="1" bottom="0.46" header="0.21" footer="0.5"/>
  <pageSetup fitToHeight="1" fitToWidth="1" horizontalDpi="600" verticalDpi="600" orientation="landscape" scale="72" r:id="rId1"/>
</worksheet>
</file>

<file path=xl/worksheets/sheet12.xml><?xml version="1.0" encoding="utf-8"?>
<worksheet xmlns="http://schemas.openxmlformats.org/spreadsheetml/2006/main" xmlns:r="http://schemas.openxmlformats.org/officeDocument/2006/relationships">
  <sheetPr>
    <pageSetUpPr fitToPage="1"/>
  </sheetPr>
  <dimension ref="A1:H29"/>
  <sheetViews>
    <sheetView showGridLines="0" zoomScalePageLayoutView="70" workbookViewId="0" topLeftCell="A1">
      <pane xSplit="2" ySplit="9" topLeftCell="C10" activePane="bottomRight" state="frozen"/>
      <selection pane="topLeft" activeCell="A1" sqref="A1"/>
      <selection pane="topRight" activeCell="N33" sqref="N33"/>
      <selection pane="bottomLeft" activeCell="N33" sqref="N33"/>
      <selection pane="bottomRight" activeCell="H23" sqref="H23"/>
    </sheetView>
  </sheetViews>
  <sheetFormatPr defaultColWidth="9.140625" defaultRowHeight="12.75"/>
  <cols>
    <col min="1" max="1" width="7.140625" style="219" customWidth="1"/>
    <col min="2" max="2" width="55.8515625" style="219" customWidth="1"/>
    <col min="3" max="3" width="13.28125" style="219" bestFit="1" customWidth="1"/>
    <col min="4" max="5" width="9.140625" style="219" customWidth="1"/>
    <col min="6" max="6" width="15.57421875" style="219" bestFit="1" customWidth="1"/>
    <col min="7" max="7" width="13.00390625" style="219" customWidth="1"/>
    <col min="8" max="8" width="15.57421875" style="219" bestFit="1" customWidth="1"/>
    <col min="9" max="10" width="9.140625" style="153" customWidth="1"/>
    <col min="11" max="16384" width="9.140625" style="219" customWidth="1"/>
  </cols>
  <sheetData>
    <row r="1" spans="1:8" ht="12.75">
      <c r="A1" s="182" t="str">
        <f>CONCATENATE("DJJ Solicitation #: ",'Provider Info &amp; Instructions'!$C$4)</f>
        <v>DJJ Solicitation #: RFP#10701</v>
      </c>
      <c r="H1" s="183" t="str">
        <f>CONCATENATE('Provider Info &amp; Instructions'!$C$3," v",'Provider Info &amp; Instructions'!$C$8)</f>
        <v>&lt;Enter provider name&gt; v&lt;Enter version number, e.g., 1, 2, 3&gt;</v>
      </c>
    </row>
    <row r="2" spans="1:7" ht="12.75">
      <c r="A2" s="187" t="s">
        <v>136</v>
      </c>
      <c r="B2" s="187"/>
      <c r="C2" s="187"/>
      <c r="D2" s="187"/>
      <c r="E2" s="187"/>
      <c r="F2" s="187"/>
      <c r="G2" s="187"/>
    </row>
    <row r="3" spans="1:7" ht="12.75">
      <c r="A3" s="187" t="s">
        <v>137</v>
      </c>
      <c r="B3" s="187"/>
      <c r="C3" s="187"/>
      <c r="D3" s="187"/>
      <c r="E3" s="187"/>
      <c r="F3" s="187"/>
      <c r="G3" s="187"/>
    </row>
    <row r="4" spans="1:7" ht="12.75">
      <c r="A4" s="277" t="s">
        <v>138</v>
      </c>
      <c r="B4" s="187"/>
      <c r="C4" s="187"/>
      <c r="D4" s="187"/>
      <c r="E4" s="187"/>
      <c r="F4" s="187"/>
      <c r="G4" s="187"/>
    </row>
    <row r="6" spans="1:8" ht="12.75">
      <c r="A6" s="457" t="s">
        <v>57</v>
      </c>
      <c r="B6" s="427">
        <v>1</v>
      </c>
      <c r="C6" s="427">
        <v>2</v>
      </c>
      <c r="D6" s="427">
        <v>3</v>
      </c>
      <c r="E6" s="427">
        <v>4</v>
      </c>
      <c r="F6" s="427">
        <v>5</v>
      </c>
      <c r="G6" s="427">
        <v>6</v>
      </c>
      <c r="H6" s="427">
        <v>7</v>
      </c>
    </row>
    <row r="7" spans="1:8" ht="21" customHeight="1">
      <c r="A7" s="474"/>
      <c r="B7" s="458" t="s">
        <v>117</v>
      </c>
      <c r="C7" s="458"/>
      <c r="D7" s="458"/>
      <c r="E7" s="458"/>
      <c r="F7" s="458"/>
      <c r="G7" s="458"/>
      <c r="H7" s="458"/>
    </row>
    <row r="8" spans="1:8" ht="23.25" customHeight="1">
      <c r="A8" s="474"/>
      <c r="B8" s="454" t="s">
        <v>118</v>
      </c>
      <c r="C8" s="454" t="s">
        <v>23</v>
      </c>
      <c r="D8" s="454"/>
      <c r="E8" s="457" t="s">
        <v>49</v>
      </c>
      <c r="F8" s="457" t="s">
        <v>139</v>
      </c>
      <c r="G8" s="457" t="s">
        <v>51</v>
      </c>
      <c r="H8" s="457" t="s">
        <v>140</v>
      </c>
    </row>
    <row r="9" spans="1:8" s="153" customFormat="1" ht="17.25" customHeight="1">
      <c r="A9" s="474"/>
      <c r="B9" s="487"/>
      <c r="C9" s="427" t="s">
        <v>29</v>
      </c>
      <c r="D9" s="427" t="s">
        <v>61</v>
      </c>
      <c r="E9" s="457"/>
      <c r="F9" s="457"/>
      <c r="G9" s="457"/>
      <c r="H9" s="457"/>
    </row>
    <row r="10" spans="1:8" s="174" customFormat="1" ht="24" customHeight="1">
      <c r="A10" s="437">
        <v>30</v>
      </c>
      <c r="B10" s="293" t="s">
        <v>141</v>
      </c>
      <c r="C10" s="301"/>
      <c r="D10" s="302"/>
      <c r="E10" s="302"/>
      <c r="F10" s="305">
        <f>H10-G10</f>
        <v>0</v>
      </c>
      <c r="G10" s="303"/>
      <c r="H10" s="305">
        <f>C10*E10</f>
        <v>0</v>
      </c>
    </row>
    <row r="11" spans="1:8" s="174" customFormat="1" ht="24" customHeight="1">
      <c r="A11" s="437">
        <v>31</v>
      </c>
      <c r="B11" s="293" t="s">
        <v>142</v>
      </c>
      <c r="C11" s="301"/>
      <c r="D11" s="302"/>
      <c r="E11" s="302"/>
      <c r="F11" s="305">
        <f aca="true" t="shared" si="0" ref="F11:F24">H11-G11</f>
        <v>0</v>
      </c>
      <c r="G11" s="303"/>
      <c r="H11" s="305">
        <f aca="true" t="shared" si="1" ref="H11:H24">C11*E11</f>
        <v>0</v>
      </c>
    </row>
    <row r="12" spans="1:8" s="174" customFormat="1" ht="24" customHeight="1">
      <c r="A12" s="437">
        <v>32</v>
      </c>
      <c r="B12" s="293"/>
      <c r="C12" s="301"/>
      <c r="D12" s="302"/>
      <c r="E12" s="302"/>
      <c r="F12" s="305">
        <f t="shared" si="0"/>
        <v>0</v>
      </c>
      <c r="G12" s="303"/>
      <c r="H12" s="305">
        <f t="shared" si="1"/>
        <v>0</v>
      </c>
    </row>
    <row r="13" spans="1:8" s="174" customFormat="1" ht="24" customHeight="1">
      <c r="A13" s="437">
        <v>33</v>
      </c>
      <c r="B13" s="293" t="s">
        <v>143</v>
      </c>
      <c r="C13" s="301"/>
      <c r="D13" s="302"/>
      <c r="E13" s="302"/>
      <c r="F13" s="305">
        <f t="shared" si="0"/>
        <v>0</v>
      </c>
      <c r="G13" s="303"/>
      <c r="H13" s="305">
        <f t="shared" si="1"/>
        <v>0</v>
      </c>
    </row>
    <row r="14" spans="1:8" s="174" customFormat="1" ht="24" customHeight="1">
      <c r="A14" s="437">
        <v>34</v>
      </c>
      <c r="B14" s="293" t="s">
        <v>144</v>
      </c>
      <c r="C14" s="301"/>
      <c r="D14" s="302"/>
      <c r="E14" s="302"/>
      <c r="F14" s="305">
        <f t="shared" si="0"/>
        <v>0</v>
      </c>
      <c r="G14" s="303"/>
      <c r="H14" s="305">
        <f t="shared" si="1"/>
        <v>0</v>
      </c>
    </row>
    <row r="15" spans="1:8" s="174" customFormat="1" ht="24" customHeight="1">
      <c r="A15" s="437">
        <v>35</v>
      </c>
      <c r="B15" s="293" t="s">
        <v>145</v>
      </c>
      <c r="C15" s="301"/>
      <c r="D15" s="302"/>
      <c r="E15" s="302"/>
      <c r="F15" s="305">
        <f>H15-G15</f>
        <v>0</v>
      </c>
      <c r="G15" s="303"/>
      <c r="H15" s="305">
        <f>C15*E15</f>
        <v>0</v>
      </c>
    </row>
    <row r="16" spans="1:8" s="174" customFormat="1" ht="24" customHeight="1">
      <c r="A16" s="437">
        <v>36</v>
      </c>
      <c r="B16" s="293"/>
      <c r="C16" s="301"/>
      <c r="D16" s="302"/>
      <c r="E16" s="302"/>
      <c r="F16" s="305">
        <f t="shared" si="0"/>
        <v>0</v>
      </c>
      <c r="G16" s="303"/>
      <c r="H16" s="305">
        <f t="shared" si="1"/>
        <v>0</v>
      </c>
    </row>
    <row r="17" spans="1:8" s="174" customFormat="1" ht="24" customHeight="1">
      <c r="A17" s="437">
        <v>37</v>
      </c>
      <c r="B17" s="293" t="s">
        <v>146</v>
      </c>
      <c r="C17" s="301"/>
      <c r="D17" s="302"/>
      <c r="E17" s="302"/>
      <c r="F17" s="305">
        <f t="shared" si="0"/>
        <v>0</v>
      </c>
      <c r="G17" s="303"/>
      <c r="H17" s="305">
        <f t="shared" si="1"/>
        <v>0</v>
      </c>
    </row>
    <row r="18" spans="1:8" s="197" customFormat="1" ht="18" customHeight="1">
      <c r="A18" s="437">
        <v>38</v>
      </c>
      <c r="B18" s="293" t="s">
        <v>147</v>
      </c>
      <c r="C18" s="301"/>
      <c r="D18" s="302"/>
      <c r="E18" s="302"/>
      <c r="F18" s="305">
        <f t="shared" si="0"/>
        <v>0</v>
      </c>
      <c r="G18" s="303"/>
      <c r="H18" s="305">
        <f t="shared" si="1"/>
        <v>0</v>
      </c>
    </row>
    <row r="19" spans="1:8" s="174" customFormat="1" ht="24" customHeight="1">
      <c r="A19" s="437">
        <v>39</v>
      </c>
      <c r="B19" s="293" t="s">
        <v>148</v>
      </c>
      <c r="C19" s="301"/>
      <c r="D19" s="302"/>
      <c r="E19" s="367"/>
      <c r="F19" s="305">
        <f t="shared" si="0"/>
        <v>0</v>
      </c>
      <c r="G19" s="303"/>
      <c r="H19" s="305">
        <f t="shared" si="1"/>
        <v>0</v>
      </c>
    </row>
    <row r="20" spans="1:8" s="174" customFormat="1" ht="24" customHeight="1">
      <c r="A20" s="437">
        <v>40</v>
      </c>
      <c r="B20" s="293" t="s">
        <v>149</v>
      </c>
      <c r="C20" s="301"/>
      <c r="D20" s="302"/>
      <c r="E20" s="367"/>
      <c r="F20" s="305">
        <f t="shared" si="0"/>
        <v>0</v>
      </c>
      <c r="G20" s="303"/>
      <c r="H20" s="305">
        <f t="shared" si="1"/>
        <v>0</v>
      </c>
    </row>
    <row r="21" spans="1:8" s="174" customFormat="1" ht="24" customHeight="1">
      <c r="A21" s="437">
        <v>41</v>
      </c>
      <c r="B21" s="293"/>
      <c r="C21" s="301"/>
      <c r="D21" s="302"/>
      <c r="E21" s="367"/>
      <c r="F21" s="305">
        <f t="shared" si="0"/>
        <v>0</v>
      </c>
      <c r="G21" s="303"/>
      <c r="H21" s="305">
        <f t="shared" si="1"/>
        <v>0</v>
      </c>
    </row>
    <row r="22" spans="1:8" s="174" customFormat="1" ht="24" customHeight="1">
      <c r="A22" s="437">
        <v>42</v>
      </c>
      <c r="B22" s="293" t="s">
        <v>150</v>
      </c>
      <c r="C22" s="301"/>
      <c r="D22" s="302"/>
      <c r="E22" s="367"/>
      <c r="F22" s="305">
        <f t="shared" si="0"/>
        <v>0</v>
      </c>
      <c r="G22" s="303"/>
      <c r="H22" s="305">
        <f t="shared" si="1"/>
        <v>0</v>
      </c>
    </row>
    <row r="23" spans="1:8" s="174" customFormat="1" ht="24" customHeight="1">
      <c r="A23" s="437">
        <v>43</v>
      </c>
      <c r="B23" s="293" t="s">
        <v>151</v>
      </c>
      <c r="C23" s="301"/>
      <c r="D23" s="302"/>
      <c r="E23" s="367"/>
      <c r="F23" s="305">
        <f t="shared" si="0"/>
        <v>0</v>
      </c>
      <c r="G23" s="303"/>
      <c r="H23" s="305">
        <f t="shared" si="1"/>
        <v>0</v>
      </c>
    </row>
    <row r="24" spans="1:8" s="174" customFormat="1" ht="24" customHeight="1">
      <c r="A24" s="437">
        <v>44</v>
      </c>
      <c r="B24" s="293" t="s">
        <v>152</v>
      </c>
      <c r="C24" s="301"/>
      <c r="D24" s="302"/>
      <c r="E24" s="367"/>
      <c r="F24" s="305">
        <f t="shared" si="0"/>
        <v>0</v>
      </c>
      <c r="G24" s="303"/>
      <c r="H24" s="305">
        <f t="shared" si="1"/>
        <v>0</v>
      </c>
    </row>
    <row r="25" spans="1:8" s="304" customFormat="1" ht="18" customHeight="1">
      <c r="A25" s="449" t="s">
        <v>119</v>
      </c>
      <c r="B25" s="450"/>
      <c r="C25" s="180"/>
      <c r="D25" s="180"/>
      <c r="E25" s="368"/>
      <c r="F25" s="306">
        <f>SUM(F10:F24)</f>
        <v>0</v>
      </c>
      <c r="G25" s="306">
        <f>SUM(G10:G24)</f>
        <v>0</v>
      </c>
      <c r="H25" s="306">
        <f>SUM(H10:H24)</f>
        <v>0</v>
      </c>
    </row>
    <row r="26" spans="1:8" ht="12.75">
      <c r="A26" s="449" t="s">
        <v>153</v>
      </c>
      <c r="B26" s="450"/>
      <c r="C26" s="180"/>
      <c r="D26" s="180"/>
      <c r="E26" s="368"/>
      <c r="F26" s="307">
        <f>SUM('Attachment H-4.1'!F25,'Attachment H-4.2'!F23,'Attachment H-4.3'!F25)</f>
        <v>0</v>
      </c>
      <c r="G26" s="307">
        <f>SUM('Attachment H-4.1'!G25,'Attachment H-4.2'!G23,'Attachment H-4.3'!G25)</f>
        <v>0</v>
      </c>
      <c r="H26" s="308">
        <f>SUM('Attachment H-4.1'!H25,'Attachment H-4.2'!H23,'Attachment H-4.3'!H25)</f>
        <v>0</v>
      </c>
    </row>
    <row r="27" spans="1:7" ht="12.75" customHeight="1">
      <c r="A27" s="256" t="s">
        <v>154</v>
      </c>
      <c r="B27" s="256"/>
      <c r="C27" s="434"/>
      <c r="D27" s="434"/>
      <c r="E27" s="435"/>
      <c r="F27" s="435"/>
      <c r="G27" s="435"/>
    </row>
    <row r="28" spans="1:7" ht="12.75">
      <c r="A28" s="435"/>
      <c r="B28" s="435"/>
      <c r="C28" s="435"/>
      <c r="D28" s="435"/>
      <c r="E28" s="435"/>
      <c r="F28" s="435"/>
      <c r="G28" s="435"/>
    </row>
    <row r="29" spans="1:4" ht="27" customHeight="1">
      <c r="A29" s="435"/>
      <c r="B29" s="435"/>
      <c r="C29" s="435"/>
      <c r="D29" s="435"/>
    </row>
  </sheetData>
  <sheetProtection/>
  <mergeCells count="10">
    <mergeCell ref="A26:B26"/>
    <mergeCell ref="H8:H9"/>
    <mergeCell ref="B7:H7"/>
    <mergeCell ref="A6:A9"/>
    <mergeCell ref="G8:G9"/>
    <mergeCell ref="B8:B9"/>
    <mergeCell ref="A25:B25"/>
    <mergeCell ref="C8:D8"/>
    <mergeCell ref="E8:E9"/>
    <mergeCell ref="F8:F9"/>
  </mergeCells>
  <dataValidations count="1">
    <dataValidation type="decimal" allowBlank="1" showInputMessage="1" showErrorMessage="1" sqref="C10:C24 G10:G24 E10:E24">
      <formula1>0</formula1>
      <formula2>999999999</formula2>
    </dataValidation>
  </dataValidations>
  <printOptions horizontalCentered="1"/>
  <pageMargins left="0.18" right="0.19" top="1" bottom="0.46" header="0.21" footer="0.5"/>
  <pageSetup fitToHeight="1" fitToWidth="1" horizontalDpi="600" verticalDpi="600" orientation="landscape" scale="96" r:id="rId1"/>
</worksheet>
</file>

<file path=xl/worksheets/sheet13.xml><?xml version="1.0" encoding="utf-8"?>
<worksheet xmlns="http://schemas.openxmlformats.org/spreadsheetml/2006/main" xmlns:r="http://schemas.openxmlformats.org/officeDocument/2006/relationships">
  <dimension ref="A1:P77"/>
  <sheetViews>
    <sheetView showGridLines="0" zoomScaleSheetLayoutView="85" zoomScalePageLayoutView="0" workbookViewId="0" topLeftCell="A1">
      <selection activeCell="B17" sqref="B17"/>
    </sheetView>
  </sheetViews>
  <sheetFormatPr defaultColWidth="9.140625" defaultRowHeight="12.75"/>
  <cols>
    <col min="2" max="2" width="25.28125" style="0" customWidth="1"/>
    <col min="3" max="3" width="15.140625" style="0" customWidth="1"/>
    <col min="4" max="4" width="55.140625" style="0" customWidth="1"/>
  </cols>
  <sheetData>
    <row r="1" spans="1:5" ht="12.75">
      <c r="A1" s="1" t="str">
        <f>CONCATENATE("DJJ Solicitation #: ",'Provider Info &amp; Instructions'!$C$4)</f>
        <v>DJJ Solicitation #: RFP#10701</v>
      </c>
      <c r="E1" s="147" t="str">
        <f>CONCATENATE('Provider Info &amp; Instructions'!$C$3," v",'Provider Info &amp; Instructions'!$C$8)</f>
        <v>&lt;Enter provider name&gt; v&lt;Enter version number, e.g., 1, 2, 3&gt;</v>
      </c>
    </row>
    <row r="2" spans="1:4" ht="12.75">
      <c r="A2" s="24" t="s">
        <v>155</v>
      </c>
      <c r="B2" s="24"/>
      <c r="C2" s="24"/>
      <c r="D2" s="24"/>
    </row>
    <row r="3" ht="12.75">
      <c r="A3" s="4" t="s">
        <v>121</v>
      </c>
    </row>
    <row r="4" ht="12.75">
      <c r="A4" s="3"/>
    </row>
    <row r="5" spans="1:16" ht="12.75">
      <c r="A5" s="371" t="s">
        <v>156</v>
      </c>
      <c r="B5" s="134"/>
      <c r="C5" s="134"/>
      <c r="D5" s="134"/>
      <c r="E5" s="134"/>
      <c r="F5" s="134"/>
      <c r="G5" s="134"/>
      <c r="H5" s="134"/>
      <c r="I5" s="134"/>
      <c r="J5" s="134"/>
      <c r="K5" s="134"/>
      <c r="L5" s="134"/>
      <c r="M5" s="134"/>
      <c r="N5" s="134"/>
      <c r="O5" s="134"/>
      <c r="P5" s="134"/>
    </row>
    <row r="6" spans="1:16" ht="12.75">
      <c r="A6" s="6" t="s">
        <v>157</v>
      </c>
      <c r="B6" s="438"/>
      <c r="C6" s="438"/>
      <c r="D6" s="438"/>
      <c r="E6" s="438"/>
      <c r="F6" s="438"/>
      <c r="G6" s="438"/>
      <c r="H6" s="438"/>
      <c r="I6" s="438"/>
      <c r="J6" s="438"/>
      <c r="K6" s="438"/>
      <c r="L6" s="438"/>
      <c r="M6" s="438"/>
      <c r="N6" s="438"/>
      <c r="O6" s="438"/>
      <c r="P6" s="438"/>
    </row>
    <row r="7" spans="1:3" ht="12.75">
      <c r="A7" s="5" t="s">
        <v>158</v>
      </c>
      <c r="C7" s="7"/>
    </row>
    <row r="8" spans="1:3" ht="12.75">
      <c r="A8" s="5" t="s">
        <v>159</v>
      </c>
      <c r="C8" s="7"/>
    </row>
    <row r="9" spans="1:3" ht="12.75">
      <c r="A9" s="5" t="s">
        <v>160</v>
      </c>
      <c r="C9" s="7"/>
    </row>
    <row r="10" ht="3.75" customHeight="1"/>
    <row r="11" spans="1:16" ht="11.25" customHeight="1">
      <c r="A11" s="488" t="s">
        <v>161</v>
      </c>
      <c r="B11" s="488"/>
      <c r="C11" s="488"/>
      <c r="D11" s="488"/>
      <c r="E11" s="488"/>
      <c r="F11" s="488"/>
      <c r="G11" s="488"/>
      <c r="H11" s="488"/>
      <c r="I11" s="488"/>
      <c r="J11" s="488"/>
      <c r="K11" s="488"/>
      <c r="L11" s="488"/>
      <c r="M11" s="488"/>
      <c r="N11" s="488"/>
      <c r="O11" s="488"/>
      <c r="P11" s="488"/>
    </row>
    <row r="12" spans="1:16" ht="12.75">
      <c r="A12" s="134" t="s">
        <v>162</v>
      </c>
      <c r="B12" s="134"/>
      <c r="C12" s="134"/>
      <c r="D12" s="134"/>
      <c r="E12" s="438"/>
      <c r="F12" s="438"/>
      <c r="G12" s="438"/>
      <c r="H12" s="438"/>
      <c r="I12" s="438"/>
      <c r="J12" s="438"/>
      <c r="K12" s="438"/>
      <c r="L12" s="438"/>
      <c r="M12" s="438"/>
      <c r="N12" s="438"/>
      <c r="O12" s="438"/>
      <c r="P12" s="438"/>
    </row>
    <row r="13" ht="5.25" customHeight="1"/>
    <row r="14" ht="12.75">
      <c r="B14" s="6" t="s">
        <v>163</v>
      </c>
    </row>
    <row r="15" spans="2:3" ht="12.75">
      <c r="B15" s="5"/>
      <c r="C15" s="7"/>
    </row>
    <row r="16" spans="2:3" ht="12.75">
      <c r="B16" s="5"/>
      <c r="C16" s="7"/>
    </row>
    <row r="17" spans="2:3" ht="12.75">
      <c r="B17" s="5"/>
      <c r="C17" s="7"/>
    </row>
    <row r="18" spans="2:3" ht="12.75">
      <c r="B18" s="5" t="s">
        <v>164</v>
      </c>
      <c r="C18" s="7"/>
    </row>
    <row r="19" ht="6" customHeight="1"/>
    <row r="20" ht="12.75">
      <c r="B20" s="6" t="s">
        <v>165</v>
      </c>
    </row>
    <row r="21" ht="3" customHeight="1"/>
    <row r="22" ht="12.75">
      <c r="B22" s="4" t="s">
        <v>166</v>
      </c>
    </row>
    <row r="23" spans="2:3" ht="12.75">
      <c r="B23" s="5" t="s">
        <v>167</v>
      </c>
      <c r="C23" s="8"/>
    </row>
    <row r="24" spans="2:3" ht="12.75">
      <c r="B24" s="5" t="s">
        <v>168</v>
      </c>
      <c r="C24" s="8"/>
    </row>
    <row r="25" spans="2:3" ht="12.75">
      <c r="B25" s="5" t="s">
        <v>169</v>
      </c>
      <c r="C25" s="8"/>
    </row>
    <row r="26" ht="4.5" customHeight="1"/>
    <row r="27" spans="1:16" ht="12.75">
      <c r="A27" s="490" t="s">
        <v>170</v>
      </c>
      <c r="B27" s="491"/>
      <c r="C27" s="491"/>
      <c r="D27" s="491"/>
      <c r="E27" s="491"/>
      <c r="F27" s="440"/>
      <c r="G27" s="440"/>
      <c r="H27" s="440"/>
      <c r="I27" s="440"/>
      <c r="J27" s="440"/>
      <c r="K27" s="440"/>
      <c r="L27" s="440"/>
      <c r="M27" s="440"/>
      <c r="N27" s="440"/>
      <c r="O27" s="440"/>
      <c r="P27" s="440"/>
    </row>
    <row r="28" spans="1:16" ht="12.75">
      <c r="A28" s="492" t="s">
        <v>171</v>
      </c>
      <c r="B28" s="491"/>
      <c r="C28" s="491"/>
      <c r="D28" s="491"/>
      <c r="E28" s="439"/>
      <c r="F28" s="440"/>
      <c r="G28" s="440"/>
      <c r="H28" s="440"/>
      <c r="I28" s="440"/>
      <c r="J28" s="440"/>
      <c r="K28" s="440"/>
      <c r="L28" s="440"/>
      <c r="M28" s="440"/>
      <c r="N28" s="440"/>
      <c r="O28" s="440"/>
      <c r="P28" s="440"/>
    </row>
    <row r="29" spans="1:16" ht="12.75">
      <c r="A29" s="492" t="s">
        <v>172</v>
      </c>
      <c r="B29" s="491"/>
      <c r="C29" s="491"/>
      <c r="D29" s="491"/>
      <c r="E29" s="491"/>
      <c r="F29" s="440"/>
      <c r="G29" s="440"/>
      <c r="H29" s="440"/>
      <c r="I29" s="440"/>
      <c r="J29" s="440"/>
      <c r="K29" s="440"/>
      <c r="L29" s="440"/>
      <c r="M29" s="440"/>
      <c r="N29" s="440"/>
      <c r="O29" s="440"/>
      <c r="P29" s="440"/>
    </row>
    <row r="30" spans="1:16" ht="12.75">
      <c r="A30" s="492" t="s">
        <v>173</v>
      </c>
      <c r="B30" s="491"/>
      <c r="C30" s="491"/>
      <c r="D30" s="491"/>
      <c r="E30" s="491"/>
      <c r="F30" s="440"/>
      <c r="G30" s="440"/>
      <c r="H30" s="440"/>
      <c r="I30" s="440"/>
      <c r="J30" s="440"/>
      <c r="K30" s="440"/>
      <c r="L30" s="440"/>
      <c r="M30" s="440"/>
      <c r="N30" s="440"/>
      <c r="O30" s="440"/>
      <c r="P30" s="440"/>
    </row>
    <row r="31" spans="6:16" ht="6" customHeight="1">
      <c r="F31" s="440"/>
      <c r="G31" s="440"/>
      <c r="H31" s="440"/>
      <c r="I31" s="440"/>
      <c r="J31" s="440"/>
      <c r="K31" s="440"/>
      <c r="L31" s="440"/>
      <c r="M31" s="440"/>
      <c r="N31" s="440"/>
      <c r="O31" s="440"/>
      <c r="P31" s="440"/>
    </row>
    <row r="32" spans="1:16" ht="12.75">
      <c r="A32" s="492" t="s">
        <v>174</v>
      </c>
      <c r="B32" s="491"/>
      <c r="C32" s="491"/>
      <c r="D32" s="491"/>
      <c r="E32" s="491"/>
      <c r="F32" s="440"/>
      <c r="G32" s="440"/>
      <c r="H32" s="440"/>
      <c r="I32" s="440"/>
      <c r="J32" s="440"/>
      <c r="K32" s="440"/>
      <c r="L32" s="440"/>
      <c r="M32" s="440"/>
      <c r="N32" s="440"/>
      <c r="O32" s="440"/>
      <c r="P32" s="440"/>
    </row>
    <row r="33" spans="1:16" ht="42" customHeight="1">
      <c r="A33" s="446" t="s">
        <v>175</v>
      </c>
      <c r="B33" s="493"/>
      <c r="C33" s="493"/>
      <c r="D33" s="493"/>
      <c r="E33" s="441"/>
      <c r="F33" s="440"/>
      <c r="G33" s="440"/>
      <c r="H33" s="440"/>
      <c r="I33" s="440"/>
      <c r="J33" s="440"/>
      <c r="K33" s="440"/>
      <c r="L33" s="440"/>
      <c r="M33" s="440"/>
      <c r="N33" s="440"/>
      <c r="O33" s="440"/>
      <c r="P33" s="440"/>
    </row>
    <row r="34" ht="9" customHeight="1"/>
    <row r="35" ht="12.75">
      <c r="A35" s="4" t="s">
        <v>176</v>
      </c>
    </row>
    <row r="36" ht="6.75" customHeight="1">
      <c r="A36" s="5"/>
    </row>
    <row r="37" spans="1:3" ht="0.75" customHeight="1">
      <c r="A37" s="5"/>
      <c r="C37" s="8"/>
    </row>
    <row r="38" spans="1:4" ht="15">
      <c r="A38" s="5"/>
      <c r="B38" s="489" t="s">
        <v>177</v>
      </c>
      <c r="C38" s="489"/>
      <c r="D38" s="489"/>
    </row>
    <row r="39" ht="9" customHeight="1" thickBot="1"/>
    <row r="40" spans="2:4" ht="20.25" customHeight="1" thickBot="1">
      <c r="B40" s="16" t="s">
        <v>125</v>
      </c>
      <c r="C40" s="17" t="s">
        <v>69</v>
      </c>
      <c r="D40" s="18" t="s">
        <v>126</v>
      </c>
    </row>
    <row r="41" spans="2:4" ht="12.75">
      <c r="B41" s="150"/>
      <c r="C41" s="13"/>
      <c r="D41" s="10"/>
    </row>
    <row r="42" spans="2:4" ht="12.75">
      <c r="B42" s="150"/>
      <c r="C42" s="13"/>
      <c r="D42" s="10"/>
    </row>
    <row r="43" spans="2:4" ht="12.75">
      <c r="B43" s="150"/>
      <c r="C43" s="13"/>
      <c r="D43" s="10"/>
    </row>
    <row r="44" spans="2:4" ht="12.75">
      <c r="B44" s="150"/>
      <c r="C44" s="13"/>
      <c r="D44" s="10"/>
    </row>
    <row r="45" spans="2:4" ht="12.75">
      <c r="B45" s="150"/>
      <c r="C45" s="13"/>
      <c r="D45" s="10"/>
    </row>
    <row r="46" spans="2:4" ht="12.75">
      <c r="B46" s="150"/>
      <c r="C46" s="13"/>
      <c r="D46" s="10"/>
    </row>
    <row r="47" spans="2:4" ht="12.75">
      <c r="B47" s="150"/>
      <c r="C47" s="13"/>
      <c r="D47" s="10"/>
    </row>
    <row r="48" spans="2:4" ht="12.75">
      <c r="B48" s="150"/>
      <c r="C48" s="13"/>
      <c r="D48" s="10"/>
    </row>
    <row r="49" spans="2:4" ht="12.75">
      <c r="B49" s="150"/>
      <c r="C49" s="13"/>
      <c r="D49" s="10"/>
    </row>
    <row r="50" spans="2:4" ht="12.75">
      <c r="B50" s="150"/>
      <c r="C50" s="13"/>
      <c r="D50" s="10"/>
    </row>
    <row r="51" spans="2:4" ht="12.75">
      <c r="B51" s="150"/>
      <c r="C51" s="13"/>
      <c r="D51" s="10"/>
    </row>
    <row r="52" spans="2:4" ht="12.75">
      <c r="B52" s="150"/>
      <c r="C52" s="13"/>
      <c r="D52" s="10"/>
    </row>
    <row r="53" spans="2:4" ht="12.75">
      <c r="B53" s="150"/>
      <c r="C53" s="13"/>
      <c r="D53" s="10"/>
    </row>
    <row r="54" spans="2:4" ht="12.75">
      <c r="B54" s="150"/>
      <c r="C54" s="13"/>
      <c r="D54" s="10"/>
    </row>
    <row r="55" spans="2:4" ht="12.75">
      <c r="B55" s="150"/>
      <c r="C55" s="13"/>
      <c r="D55" s="10"/>
    </row>
    <row r="56" spans="2:4" ht="12.75">
      <c r="B56" s="150"/>
      <c r="C56" s="13"/>
      <c r="D56" s="10"/>
    </row>
    <row r="57" spans="2:4" ht="12.75">
      <c r="B57" s="150"/>
      <c r="C57" s="13"/>
      <c r="D57" s="10"/>
    </row>
    <row r="58" spans="2:4" ht="12.75">
      <c r="B58" s="150"/>
      <c r="C58" s="13"/>
      <c r="D58" s="10"/>
    </row>
    <row r="59" spans="2:4" ht="12.75">
      <c r="B59" s="150"/>
      <c r="C59" s="13"/>
      <c r="D59" s="10"/>
    </row>
    <row r="60" spans="2:4" ht="12.75">
      <c r="B60" s="150"/>
      <c r="C60" s="13"/>
      <c r="D60" s="10"/>
    </row>
    <row r="61" spans="2:4" ht="12.75">
      <c r="B61" s="150"/>
      <c r="C61" s="13"/>
      <c r="D61" s="10"/>
    </row>
    <row r="62" spans="2:4" ht="12.75">
      <c r="B62" s="150"/>
      <c r="C62" s="13"/>
      <c r="D62" s="10"/>
    </row>
    <row r="63" spans="2:4" ht="12.75">
      <c r="B63" s="150"/>
      <c r="C63" s="13"/>
      <c r="D63" s="10"/>
    </row>
    <row r="64" spans="2:4" ht="12.75">
      <c r="B64" s="150"/>
      <c r="C64" s="13"/>
      <c r="D64" s="10"/>
    </row>
    <row r="65" spans="2:4" ht="12.75">
      <c r="B65" s="150"/>
      <c r="C65" s="13"/>
      <c r="D65" s="10"/>
    </row>
    <row r="66" spans="2:4" ht="12.75">
      <c r="B66" s="150"/>
      <c r="C66" s="13"/>
      <c r="D66" s="10"/>
    </row>
    <row r="67" spans="2:4" ht="12.75">
      <c r="B67" s="150"/>
      <c r="C67" s="13"/>
      <c r="D67" s="10"/>
    </row>
    <row r="68" spans="2:4" ht="12.75">
      <c r="B68" s="150"/>
      <c r="C68" s="13"/>
      <c r="D68" s="10"/>
    </row>
    <row r="69" spans="2:4" ht="12.75">
      <c r="B69" s="150"/>
      <c r="C69" s="13"/>
      <c r="D69" s="10"/>
    </row>
    <row r="70" spans="2:4" ht="12.75">
      <c r="B70" s="150"/>
      <c r="C70" s="13"/>
      <c r="D70" s="10"/>
    </row>
    <row r="71" spans="2:4" ht="12.75">
      <c r="B71" s="150"/>
      <c r="C71" s="13"/>
      <c r="D71" s="10"/>
    </row>
    <row r="72" spans="2:4" ht="12.75">
      <c r="B72" s="150"/>
      <c r="C72" s="13"/>
      <c r="D72" s="10"/>
    </row>
    <row r="73" spans="2:4" ht="12.75">
      <c r="B73" s="150"/>
      <c r="C73" s="13"/>
      <c r="D73" s="10"/>
    </row>
    <row r="74" spans="2:4" ht="12.75">
      <c r="B74" s="150"/>
      <c r="C74" s="13"/>
      <c r="D74" s="10"/>
    </row>
    <row r="75" spans="2:4" ht="12.75">
      <c r="B75" s="150"/>
      <c r="C75" s="13"/>
      <c r="D75" s="10"/>
    </row>
    <row r="76" spans="2:4" ht="12.75">
      <c r="B76" s="150"/>
      <c r="C76" s="13"/>
      <c r="D76" s="10"/>
    </row>
    <row r="77" spans="2:4" ht="12.75">
      <c r="B77" s="150"/>
      <c r="C77" s="13"/>
      <c r="D77" s="10"/>
    </row>
  </sheetData>
  <sheetProtection/>
  <mergeCells count="8">
    <mergeCell ref="A11:P11"/>
    <mergeCell ref="B38:D38"/>
    <mergeCell ref="A27:E27"/>
    <mergeCell ref="A32:E32"/>
    <mergeCell ref="A29:E29"/>
    <mergeCell ref="A30:E30"/>
    <mergeCell ref="A28:D28"/>
    <mergeCell ref="A33:D33"/>
  </mergeCells>
  <dataValidations count="1">
    <dataValidation type="decimal" allowBlank="1" showInputMessage="1" showErrorMessage="1" sqref="C41:C77">
      <formula1>0</formula1>
      <formula2>999999999</formula2>
    </dataValidation>
  </dataValidations>
  <printOptions horizontalCentered="1"/>
  <pageMargins left="0.18" right="0.19" top="1" bottom="0.46" header="0.21" footer="0.5"/>
  <pageSetup fitToHeight="0"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K25"/>
  <sheetViews>
    <sheetView showGridLines="0" zoomScalePageLayoutView="0" workbookViewId="0" topLeftCell="A6">
      <selection activeCell="F10" sqref="F10"/>
    </sheetView>
  </sheetViews>
  <sheetFormatPr defaultColWidth="9.140625" defaultRowHeight="12.75"/>
  <cols>
    <col min="1" max="1" width="8.421875" style="219" customWidth="1"/>
    <col min="2" max="2" width="32.28125" style="219" customWidth="1"/>
    <col min="3" max="3" width="9.7109375" style="219" bestFit="1" customWidth="1"/>
    <col min="4" max="5" width="9.140625" style="219" customWidth="1"/>
    <col min="6" max="6" width="12.8515625" style="219" bestFit="1" customWidth="1"/>
    <col min="7" max="7" width="12.28125" style="219" bestFit="1" customWidth="1"/>
    <col min="8" max="8" width="13.28125" style="219" customWidth="1"/>
    <col min="9" max="16384" width="9.140625" style="219" customWidth="1"/>
  </cols>
  <sheetData>
    <row r="1" spans="1:8" ht="12.75">
      <c r="A1" s="182" t="str">
        <f>CONCATENATE("DJJ Solicitation #: ",'Provider Info &amp; Instructions'!$C$4)</f>
        <v>DJJ Solicitation #: RFP#10701</v>
      </c>
      <c r="H1" s="183" t="str">
        <f>CONCATENATE('Provider Info &amp; Instructions'!$C$3," v",'Provider Info &amp; Instructions'!$C$8)</f>
        <v>&lt;Enter provider name&gt; v&lt;Enter version number, e.g., 1, 2, 3&gt;</v>
      </c>
    </row>
    <row r="2" spans="1:7" ht="12.75">
      <c r="A2" s="187" t="s">
        <v>178</v>
      </c>
      <c r="B2" s="187"/>
      <c r="C2" s="187"/>
      <c r="D2" s="187"/>
      <c r="E2" s="187"/>
      <c r="F2" s="187"/>
      <c r="G2" s="187"/>
    </row>
    <row r="3" spans="1:7" ht="12.75">
      <c r="A3" s="187" t="s">
        <v>179</v>
      </c>
      <c r="B3" s="187"/>
      <c r="C3" s="187"/>
      <c r="D3" s="187"/>
      <c r="E3" s="187"/>
      <c r="F3" s="187"/>
      <c r="G3" s="187"/>
    </row>
    <row r="4" spans="1:7" ht="12.75">
      <c r="A4" s="309"/>
      <c r="B4" s="310"/>
      <c r="C4" s="310"/>
      <c r="D4" s="310"/>
      <c r="E4" s="310"/>
      <c r="F4" s="310"/>
      <c r="G4" s="310"/>
    </row>
    <row r="6" spans="1:8" ht="12.75">
      <c r="A6" s="457" t="s">
        <v>57</v>
      </c>
      <c r="B6" s="427">
        <v>1</v>
      </c>
      <c r="C6" s="427">
        <v>2</v>
      </c>
      <c r="D6" s="427">
        <v>3</v>
      </c>
      <c r="E6" s="427">
        <v>4</v>
      </c>
      <c r="F6" s="427">
        <v>5</v>
      </c>
      <c r="G6" s="427">
        <v>6</v>
      </c>
      <c r="H6" s="427">
        <v>7</v>
      </c>
    </row>
    <row r="7" spans="1:8" ht="19.5" customHeight="1">
      <c r="A7" s="495"/>
      <c r="B7" s="458" t="s">
        <v>21</v>
      </c>
      <c r="C7" s="458"/>
      <c r="D7" s="458"/>
      <c r="E7" s="458"/>
      <c r="F7" s="458"/>
      <c r="G7" s="458"/>
      <c r="H7" s="458"/>
    </row>
    <row r="8" spans="1:8" ht="23.25" customHeight="1">
      <c r="A8" s="495"/>
      <c r="B8" s="457" t="s">
        <v>180</v>
      </c>
      <c r="C8" s="454" t="s">
        <v>23</v>
      </c>
      <c r="D8" s="454"/>
      <c r="E8" s="457" t="s">
        <v>49</v>
      </c>
      <c r="F8" s="457" t="s">
        <v>60</v>
      </c>
      <c r="G8" s="457" t="s">
        <v>51</v>
      </c>
      <c r="H8" s="454" t="s">
        <v>34</v>
      </c>
    </row>
    <row r="9" spans="1:8" ht="17.25" customHeight="1">
      <c r="A9" s="495"/>
      <c r="B9" s="457"/>
      <c r="C9" s="427" t="s">
        <v>29</v>
      </c>
      <c r="D9" s="427" t="s">
        <v>61</v>
      </c>
      <c r="E9" s="454"/>
      <c r="F9" s="457"/>
      <c r="G9" s="457"/>
      <c r="H9" s="454"/>
    </row>
    <row r="10" spans="1:11" s="197" customFormat="1" ht="59.25" customHeight="1">
      <c r="A10" s="251">
        <v>1</v>
      </c>
      <c r="B10" s="252"/>
      <c r="C10" s="311"/>
      <c r="D10" s="286"/>
      <c r="E10" s="369"/>
      <c r="F10" s="317">
        <f>H10-G10</f>
        <v>0</v>
      </c>
      <c r="G10" s="312"/>
      <c r="H10" s="317">
        <f>C10*E10</f>
        <v>0</v>
      </c>
      <c r="K10" s="189"/>
    </row>
    <row r="11" spans="1:11" s="197" customFormat="1" ht="30" customHeight="1">
      <c r="A11" s="313">
        <v>2</v>
      </c>
      <c r="B11" s="252"/>
      <c r="C11" s="311"/>
      <c r="D11" s="286"/>
      <c r="E11" s="369"/>
      <c r="F11" s="317">
        <f>H11-G11</f>
        <v>0</v>
      </c>
      <c r="G11" s="312"/>
      <c r="H11" s="317">
        <f aca="true" t="shared" si="0" ref="H11:H19">C11*E11</f>
        <v>0</v>
      </c>
      <c r="K11" s="189"/>
    </row>
    <row r="12" spans="1:11" s="197" customFormat="1" ht="30" customHeight="1">
      <c r="A12" s="313">
        <v>3</v>
      </c>
      <c r="B12" s="252"/>
      <c r="C12" s="311"/>
      <c r="D12" s="286"/>
      <c r="E12" s="369"/>
      <c r="F12" s="317">
        <f aca="true" t="shared" si="1" ref="F12:F19">H12-G12</f>
        <v>0</v>
      </c>
      <c r="G12" s="312"/>
      <c r="H12" s="317">
        <f t="shared" si="0"/>
        <v>0</v>
      </c>
      <c r="K12" s="189"/>
    </row>
    <row r="13" spans="1:11" s="197" customFormat="1" ht="30" customHeight="1">
      <c r="A13" s="313">
        <v>4</v>
      </c>
      <c r="B13" s="252"/>
      <c r="C13" s="311"/>
      <c r="D13" s="286"/>
      <c r="E13" s="369"/>
      <c r="F13" s="317">
        <f t="shared" si="1"/>
        <v>0</v>
      </c>
      <c r="G13" s="312"/>
      <c r="H13" s="317">
        <f t="shared" si="0"/>
        <v>0</v>
      </c>
      <c r="K13" s="189"/>
    </row>
    <row r="14" spans="1:11" s="197" customFormat="1" ht="30" customHeight="1">
      <c r="A14" s="313">
        <v>5</v>
      </c>
      <c r="B14" s="252"/>
      <c r="C14" s="311"/>
      <c r="D14" s="286"/>
      <c r="E14" s="369"/>
      <c r="F14" s="317">
        <f t="shared" si="1"/>
        <v>0</v>
      </c>
      <c r="G14" s="312"/>
      <c r="H14" s="317">
        <f t="shared" si="0"/>
        <v>0</v>
      </c>
      <c r="K14" s="189"/>
    </row>
    <row r="15" spans="1:11" s="197" customFormat="1" ht="30" customHeight="1">
      <c r="A15" s="313">
        <v>6</v>
      </c>
      <c r="B15" s="252"/>
      <c r="C15" s="311"/>
      <c r="D15" s="286"/>
      <c r="E15" s="369"/>
      <c r="F15" s="317">
        <f t="shared" si="1"/>
        <v>0</v>
      </c>
      <c r="G15" s="312"/>
      <c r="H15" s="317">
        <f t="shared" si="0"/>
        <v>0</v>
      </c>
      <c r="K15" s="189"/>
    </row>
    <row r="16" spans="1:11" s="197" customFormat="1" ht="30" customHeight="1">
      <c r="A16" s="313">
        <v>8</v>
      </c>
      <c r="B16" s="252"/>
      <c r="C16" s="311"/>
      <c r="D16" s="286"/>
      <c r="E16" s="369"/>
      <c r="F16" s="317">
        <f t="shared" si="1"/>
        <v>0</v>
      </c>
      <c r="G16" s="312"/>
      <c r="H16" s="317">
        <f t="shared" si="0"/>
        <v>0</v>
      </c>
      <c r="K16" s="189"/>
    </row>
    <row r="17" spans="1:11" s="197" customFormat="1" ht="12.75">
      <c r="A17" s="313">
        <v>7</v>
      </c>
      <c r="B17" s="252"/>
      <c r="C17" s="311"/>
      <c r="D17" s="286"/>
      <c r="E17" s="369"/>
      <c r="F17" s="317">
        <f t="shared" si="1"/>
        <v>0</v>
      </c>
      <c r="G17" s="312"/>
      <c r="H17" s="317">
        <f t="shared" si="0"/>
        <v>0</v>
      </c>
      <c r="K17" s="189"/>
    </row>
    <row r="18" spans="1:11" s="197" customFormat="1" ht="30" customHeight="1">
      <c r="A18" s="313">
        <v>9</v>
      </c>
      <c r="B18" s="252"/>
      <c r="C18" s="311"/>
      <c r="D18" s="286"/>
      <c r="E18" s="369"/>
      <c r="F18" s="317">
        <f t="shared" si="1"/>
        <v>0</v>
      </c>
      <c r="G18" s="312"/>
      <c r="H18" s="317">
        <f t="shared" si="0"/>
        <v>0</v>
      </c>
      <c r="K18" s="189"/>
    </row>
    <row r="19" spans="1:11" s="197" customFormat="1" ht="30" customHeight="1">
      <c r="A19" s="313">
        <v>10</v>
      </c>
      <c r="B19" s="252"/>
      <c r="C19" s="311"/>
      <c r="D19" s="286"/>
      <c r="E19" s="369"/>
      <c r="F19" s="317">
        <f t="shared" si="1"/>
        <v>0</v>
      </c>
      <c r="G19" s="312"/>
      <c r="H19" s="317">
        <f t="shared" si="0"/>
        <v>0</v>
      </c>
      <c r="K19" s="189"/>
    </row>
    <row r="20" spans="1:11" s="197" customFormat="1" ht="54" customHeight="1">
      <c r="A20" s="251">
        <v>11</v>
      </c>
      <c r="B20" s="257" t="s">
        <v>181</v>
      </c>
      <c r="C20" s="314"/>
      <c r="D20" s="257"/>
      <c r="E20" s="370"/>
      <c r="F20" s="318" t="str">
        <f>'H-5 Narrative'!F54</f>
        <v>n/a</v>
      </c>
      <c r="G20" s="318" t="str">
        <f>'H-5 Narrative'!G54</f>
        <v>n/a</v>
      </c>
      <c r="H20" s="318" t="str">
        <f>'H-5 Narrative'!H54</f>
        <v>n/a</v>
      </c>
      <c r="K20" s="189"/>
    </row>
    <row r="21" spans="1:8" ht="26.25" customHeight="1">
      <c r="A21" s="315"/>
      <c r="B21" s="316" t="s">
        <v>36</v>
      </c>
      <c r="C21" s="257"/>
      <c r="D21" s="257"/>
      <c r="E21" s="370"/>
      <c r="F21" s="319">
        <f>SUM(F10:F20)</f>
        <v>0</v>
      </c>
      <c r="G21" s="319">
        <f>SUM(G10:G20)</f>
        <v>0</v>
      </c>
      <c r="H21" s="319">
        <f>SUM(H10:H20)</f>
        <v>0</v>
      </c>
    </row>
    <row r="22" ht="12.75">
      <c r="E22" s="434"/>
    </row>
    <row r="23" spans="1:8" ht="51.75" customHeight="1">
      <c r="A23" s="494" t="s">
        <v>182</v>
      </c>
      <c r="B23" s="494"/>
      <c r="C23" s="494"/>
      <c r="D23" s="494"/>
      <c r="E23" s="494"/>
      <c r="F23" s="494"/>
      <c r="G23" s="494"/>
      <c r="H23" s="494"/>
    </row>
    <row r="24" spans="1:7" ht="12.75" customHeight="1">
      <c r="A24" s="434"/>
      <c r="B24" s="434"/>
      <c r="C24" s="434"/>
      <c r="D24" s="434"/>
      <c r="E24" s="434"/>
      <c r="F24" s="435"/>
      <c r="G24" s="435"/>
    </row>
    <row r="25" spans="1:7" ht="12.75" customHeight="1">
      <c r="A25" s="434"/>
      <c r="B25" s="434"/>
      <c r="C25" s="434"/>
      <c r="D25" s="434"/>
      <c r="F25" s="435"/>
      <c r="G25" s="435"/>
    </row>
  </sheetData>
  <sheetProtection/>
  <mergeCells count="9">
    <mergeCell ref="A23:H23"/>
    <mergeCell ref="A6:A9"/>
    <mergeCell ref="B8:B9"/>
    <mergeCell ref="H8:H9"/>
    <mergeCell ref="B7:H7"/>
    <mergeCell ref="C8:D8"/>
    <mergeCell ref="E8:E9"/>
    <mergeCell ref="G8:G9"/>
    <mergeCell ref="F8:F9"/>
  </mergeCells>
  <dataValidations count="1">
    <dataValidation type="decimal" allowBlank="1" showInputMessage="1" showErrorMessage="1" sqref="C10:C20 E10:E20 G10:G19">
      <formula1>0</formula1>
      <formula2>999999999</formula2>
    </dataValidation>
  </dataValidations>
  <printOptions horizontalCentered="1"/>
  <pageMargins left="0.18" right="0.19" top="1" bottom="0.46" header="0.21" footer="0.5"/>
  <pageSetup fitToHeight="1" fitToWidth="1" horizontalDpi="600" verticalDpi="600" orientation="landscape" scale="91" r:id="rId1"/>
</worksheet>
</file>

<file path=xl/worksheets/sheet15.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A4" sqref="A4"/>
    </sheetView>
  </sheetViews>
  <sheetFormatPr defaultColWidth="9.140625" defaultRowHeight="12.75"/>
  <cols>
    <col min="1" max="1" width="5.57421875" style="186" customWidth="1"/>
    <col min="2" max="2" width="27.7109375" style="186" customWidth="1"/>
    <col min="3" max="8" width="12.57421875" style="186" customWidth="1"/>
    <col min="9" max="16384" width="9.140625" style="186" customWidth="1"/>
  </cols>
  <sheetData>
    <row r="1" spans="1:8" ht="12.75">
      <c r="A1" s="333" t="str">
        <f>CONCATENATE("DJJ Solicitation #: ",'Provider Info &amp; Instructions'!$C$4)</f>
        <v>DJJ Solicitation #: RFP#10701</v>
      </c>
      <c r="B1" s="188"/>
      <c r="C1" s="188"/>
      <c r="D1" s="188"/>
      <c r="E1" s="188"/>
      <c r="F1" s="188"/>
      <c r="G1" s="188"/>
      <c r="H1" s="334" t="str">
        <f>CONCATENATE('Provider Info &amp; Instructions'!$C$3," v",'Provider Info &amp; Instructions'!$C$8)</f>
        <v>&lt;Enter provider name&gt; v&lt;Enter version number, e.g., 1, 2, 3&gt;</v>
      </c>
    </row>
    <row r="2" spans="1:8" ht="12.75">
      <c r="A2" s="187" t="s">
        <v>183</v>
      </c>
      <c r="B2" s="187"/>
      <c r="C2" s="187"/>
      <c r="D2" s="187"/>
      <c r="E2" s="275"/>
      <c r="F2" s="275"/>
      <c r="G2" s="275"/>
      <c r="H2" s="275"/>
    </row>
    <row r="3" spans="1:4" ht="12.75">
      <c r="A3" s="187"/>
      <c r="B3" s="187"/>
      <c r="C3" s="187"/>
      <c r="D3" s="187"/>
    </row>
    <row r="4" ht="12.75">
      <c r="A4" s="188"/>
    </row>
    <row r="5" ht="12.75">
      <c r="A5" s="240"/>
    </row>
    <row r="6" spans="1:18" s="320" customFormat="1" ht="12.75">
      <c r="A6" s="241"/>
      <c r="I6" s="321"/>
      <c r="J6" s="321"/>
      <c r="K6" s="321"/>
      <c r="L6" s="321"/>
      <c r="M6" s="321"/>
      <c r="N6" s="321"/>
      <c r="O6" s="321"/>
      <c r="P6" s="321"/>
      <c r="Q6" s="321"/>
      <c r="R6" s="321"/>
    </row>
    <row r="7" spans="1:18" s="320" customFormat="1" ht="12.75">
      <c r="A7" s="241"/>
      <c r="B7" s="321"/>
      <c r="C7" s="321"/>
      <c r="D7" s="321"/>
      <c r="E7" s="321"/>
      <c r="F7" s="321"/>
      <c r="G7" s="321"/>
      <c r="H7" s="321"/>
      <c r="I7" s="321"/>
      <c r="J7" s="321"/>
      <c r="K7" s="321"/>
      <c r="L7" s="321"/>
      <c r="M7" s="321"/>
      <c r="N7" s="321"/>
      <c r="O7" s="321"/>
      <c r="P7" s="321"/>
      <c r="Q7" s="321"/>
      <c r="R7" s="321"/>
    </row>
    <row r="8" spans="1:18" ht="12.75">
      <c r="A8" s="192"/>
      <c r="B8" s="322"/>
      <c r="C8" s="322"/>
      <c r="D8" s="322"/>
      <c r="E8" s="322"/>
      <c r="F8" s="322"/>
      <c r="G8" s="322"/>
      <c r="H8" s="322"/>
      <c r="I8" s="322"/>
      <c r="J8" s="322"/>
      <c r="K8" s="322"/>
      <c r="L8" s="322"/>
      <c r="M8" s="322"/>
      <c r="N8" s="322"/>
      <c r="O8" s="322"/>
      <c r="P8" s="322"/>
      <c r="Q8" s="322"/>
      <c r="R8" s="322"/>
    </row>
    <row r="9" ht="12.75">
      <c r="A9" s="241"/>
    </row>
    <row r="11" ht="12.75">
      <c r="A11" s="241"/>
    </row>
    <row r="13" spans="2:8" ht="15">
      <c r="B13" s="323" t="s">
        <v>184</v>
      </c>
      <c r="C13" s="323"/>
      <c r="D13" s="323"/>
      <c r="E13" s="275"/>
      <c r="F13" s="275"/>
      <c r="G13" s="275"/>
      <c r="H13" s="275"/>
    </row>
    <row r="14" spans="2:8" ht="13.5" thickBot="1">
      <c r="B14" s="324" t="s">
        <v>185</v>
      </c>
      <c r="C14" s="189"/>
      <c r="D14" s="189"/>
      <c r="E14" s="190"/>
      <c r="F14" s="190"/>
      <c r="G14" s="190"/>
      <c r="H14" s="190"/>
    </row>
    <row r="15" spans="2:8" ht="26.25" customHeight="1" thickBot="1">
      <c r="B15" s="242" t="s">
        <v>186</v>
      </c>
      <c r="C15" s="243" t="s">
        <v>69</v>
      </c>
      <c r="D15" s="498" t="s">
        <v>70</v>
      </c>
      <c r="E15" s="499"/>
      <c r="F15" s="499"/>
      <c r="G15" s="499"/>
      <c r="H15" s="500"/>
    </row>
    <row r="16" spans="2:8" ht="12.75">
      <c r="B16" s="244"/>
      <c r="C16" s="325"/>
      <c r="D16" s="501"/>
      <c r="E16" s="502"/>
      <c r="F16" s="502"/>
      <c r="G16" s="502"/>
      <c r="H16" s="503"/>
    </row>
    <row r="17" spans="2:8" ht="12.75">
      <c r="B17" s="244"/>
      <c r="C17" s="325"/>
      <c r="D17" s="496"/>
      <c r="E17" s="452"/>
      <c r="F17" s="452"/>
      <c r="G17" s="452"/>
      <c r="H17" s="497"/>
    </row>
    <row r="18" spans="2:8" ht="12.75">
      <c r="B18" s="244"/>
      <c r="C18" s="325"/>
      <c r="D18" s="496"/>
      <c r="E18" s="452"/>
      <c r="F18" s="452"/>
      <c r="G18" s="452"/>
      <c r="H18" s="497"/>
    </row>
    <row r="19" spans="2:8" ht="12.75">
      <c r="B19" s="244"/>
      <c r="C19" s="325"/>
      <c r="D19" s="496"/>
      <c r="E19" s="452"/>
      <c r="F19" s="452"/>
      <c r="G19" s="452"/>
      <c r="H19" s="497"/>
    </row>
    <row r="20" spans="2:8" ht="12.75">
      <c r="B20" s="244"/>
      <c r="C20" s="325"/>
      <c r="D20" s="496"/>
      <c r="E20" s="452"/>
      <c r="F20" s="452"/>
      <c r="G20" s="452"/>
      <c r="H20" s="497"/>
    </row>
    <row r="21" spans="2:8" ht="12.75">
      <c r="B21" s="244"/>
      <c r="C21" s="325"/>
      <c r="D21" s="496"/>
      <c r="E21" s="452"/>
      <c r="F21" s="452"/>
      <c r="G21" s="452"/>
      <c r="H21" s="497"/>
    </row>
    <row r="22" spans="2:8" ht="12.75">
      <c r="B22" s="244"/>
      <c r="C22" s="325"/>
      <c r="D22" s="496"/>
      <c r="E22" s="452"/>
      <c r="F22" s="452"/>
      <c r="G22" s="452"/>
      <c r="H22" s="497"/>
    </row>
    <row r="23" spans="2:8" ht="12.75">
      <c r="B23" s="244"/>
      <c r="C23" s="325"/>
      <c r="D23" s="496"/>
      <c r="E23" s="452"/>
      <c r="F23" s="452"/>
      <c r="G23" s="452"/>
      <c r="H23" s="497"/>
    </row>
    <row r="24" spans="2:8" ht="12.75">
      <c r="B24" s="244"/>
      <c r="C24" s="325"/>
      <c r="D24" s="496"/>
      <c r="E24" s="452"/>
      <c r="F24" s="452"/>
      <c r="G24" s="452"/>
      <c r="H24" s="497"/>
    </row>
    <row r="25" spans="2:8" ht="12.75">
      <c r="B25" s="244"/>
      <c r="C25" s="325"/>
      <c r="D25" s="496"/>
      <c r="E25" s="452"/>
      <c r="F25" s="452"/>
      <c r="G25" s="452"/>
      <c r="H25" s="497"/>
    </row>
    <row r="26" spans="2:8" ht="12.75">
      <c r="B26" s="244"/>
      <c r="C26" s="325"/>
      <c r="D26" s="496"/>
      <c r="E26" s="452"/>
      <c r="F26" s="452"/>
      <c r="G26" s="452"/>
      <c r="H26" s="497"/>
    </row>
    <row r="27" spans="2:8" ht="12.75">
      <c r="B27" s="244"/>
      <c r="C27" s="325"/>
      <c r="D27" s="496"/>
      <c r="E27" s="452"/>
      <c r="F27" s="452"/>
      <c r="G27" s="452"/>
      <c r="H27" s="497"/>
    </row>
    <row r="28" spans="2:8" ht="12.75">
      <c r="B28" s="244"/>
      <c r="C28" s="325"/>
      <c r="D28" s="496"/>
      <c r="E28" s="452"/>
      <c r="F28" s="452"/>
      <c r="G28" s="452"/>
      <c r="H28" s="497"/>
    </row>
    <row r="29" spans="2:8" ht="12.75">
      <c r="B29" s="244"/>
      <c r="C29" s="325"/>
      <c r="D29" s="496"/>
      <c r="E29" s="452"/>
      <c r="F29" s="452"/>
      <c r="G29" s="452"/>
      <c r="H29" s="497"/>
    </row>
    <row r="30" spans="2:8" ht="12.75">
      <c r="B30" s="326"/>
      <c r="C30" s="201"/>
      <c r="D30" s="496"/>
      <c r="E30" s="452"/>
      <c r="F30" s="452"/>
      <c r="G30" s="452"/>
      <c r="H30" s="497"/>
    </row>
    <row r="31" spans="2:8" ht="12.75">
      <c r="B31" s="326"/>
      <c r="C31" s="201"/>
      <c r="D31" s="496"/>
      <c r="E31" s="452"/>
      <c r="F31" s="452"/>
      <c r="G31" s="452"/>
      <c r="H31" s="497"/>
    </row>
    <row r="32" spans="2:8" ht="12.75">
      <c r="B32" s="326"/>
      <c r="C32" s="201"/>
      <c r="D32" s="496"/>
      <c r="E32" s="452"/>
      <c r="F32" s="452"/>
      <c r="G32" s="452"/>
      <c r="H32" s="497"/>
    </row>
    <row r="33" spans="2:8" ht="12.75">
      <c r="B33" s="326"/>
      <c r="C33" s="201"/>
      <c r="D33" s="496"/>
      <c r="E33" s="452"/>
      <c r="F33" s="452"/>
      <c r="G33" s="452"/>
      <c r="H33" s="497"/>
    </row>
    <row r="34" spans="2:8" ht="12.75">
      <c r="B34" s="326"/>
      <c r="C34" s="201"/>
      <c r="D34" s="496"/>
      <c r="E34" s="452"/>
      <c r="F34" s="452"/>
      <c r="G34" s="452"/>
      <c r="H34" s="497"/>
    </row>
    <row r="35" spans="2:8" ht="12.75">
      <c r="B35" s="326"/>
      <c r="C35" s="201"/>
      <c r="D35" s="496"/>
      <c r="E35" s="452"/>
      <c r="F35" s="452"/>
      <c r="G35" s="452"/>
      <c r="H35" s="497"/>
    </row>
    <row r="36" spans="2:8" ht="13.5" thickBot="1">
      <c r="B36" s="327"/>
      <c r="C36" s="328"/>
      <c r="D36" s="504"/>
      <c r="E36" s="505"/>
      <c r="F36" s="505"/>
      <c r="G36" s="505"/>
      <c r="H36" s="506"/>
    </row>
    <row r="39" spans="2:8" ht="15">
      <c r="B39" s="323" t="s">
        <v>187</v>
      </c>
      <c r="C39" s="323"/>
      <c r="D39" s="323"/>
      <c r="E39" s="275"/>
      <c r="F39" s="275"/>
      <c r="G39" s="275"/>
      <c r="H39" s="275"/>
    </row>
    <row r="40" ht="12.75">
      <c r="B40" s="329" t="s">
        <v>188</v>
      </c>
    </row>
    <row r="41" spans="2:8" ht="12.75">
      <c r="B41" s="428"/>
      <c r="C41" s="454" t="s">
        <v>23</v>
      </c>
      <c r="D41" s="454"/>
      <c r="E41" s="457" t="s">
        <v>49</v>
      </c>
      <c r="F41" s="457" t="s">
        <v>60</v>
      </c>
      <c r="G41" s="457" t="s">
        <v>51</v>
      </c>
      <c r="H41" s="454" t="s">
        <v>34</v>
      </c>
    </row>
    <row r="42" spans="2:8" ht="12.75">
      <c r="B42" s="428" t="s">
        <v>180</v>
      </c>
      <c r="C42" s="427" t="s">
        <v>29</v>
      </c>
      <c r="D42" s="427" t="s">
        <v>61</v>
      </c>
      <c r="E42" s="454"/>
      <c r="F42" s="457"/>
      <c r="G42" s="457"/>
      <c r="H42" s="454"/>
    </row>
    <row r="43" spans="2:8" ht="12.75">
      <c r="B43" s="286"/>
      <c r="C43" s="210"/>
      <c r="D43" s="424"/>
      <c r="E43" s="212"/>
      <c r="F43" s="217">
        <f>H43-G43</f>
        <v>0</v>
      </c>
      <c r="G43" s="213"/>
      <c r="H43" s="217">
        <f>C43*E43</f>
        <v>0</v>
      </c>
    </row>
    <row r="44" spans="2:8" ht="12.75">
      <c r="B44" s="209"/>
      <c r="C44" s="210"/>
      <c r="D44" s="423"/>
      <c r="E44" s="212"/>
      <c r="F44" s="217">
        <f aca="true" t="shared" si="0" ref="F44:F52">H44-G44</f>
        <v>0</v>
      </c>
      <c r="G44" s="213"/>
      <c r="H44" s="217">
        <f aca="true" t="shared" si="1" ref="H44:H52">C44*E44</f>
        <v>0</v>
      </c>
    </row>
    <row r="45" spans="2:8" ht="12.75">
      <c r="B45" s="209"/>
      <c r="C45" s="210"/>
      <c r="D45" s="423"/>
      <c r="E45" s="212"/>
      <c r="F45" s="217">
        <f t="shared" si="0"/>
        <v>0</v>
      </c>
      <c r="G45" s="213"/>
      <c r="H45" s="217">
        <f t="shared" si="1"/>
        <v>0</v>
      </c>
    </row>
    <row r="46" spans="2:8" ht="12.75">
      <c r="B46" s="209"/>
      <c r="C46" s="210"/>
      <c r="D46" s="423"/>
      <c r="E46" s="212"/>
      <c r="F46" s="217">
        <f t="shared" si="0"/>
        <v>0</v>
      </c>
      <c r="G46" s="213"/>
      <c r="H46" s="217">
        <f t="shared" si="1"/>
        <v>0</v>
      </c>
    </row>
    <row r="47" spans="2:8" ht="12.75">
      <c r="B47" s="209"/>
      <c r="C47" s="210"/>
      <c r="D47" s="423"/>
      <c r="E47" s="212"/>
      <c r="F47" s="217">
        <f t="shared" si="0"/>
        <v>0</v>
      </c>
      <c r="G47" s="213"/>
      <c r="H47" s="217">
        <f t="shared" si="1"/>
        <v>0</v>
      </c>
    </row>
    <row r="48" spans="2:8" ht="12.75">
      <c r="B48" s="209"/>
      <c r="C48" s="210"/>
      <c r="D48" s="423"/>
      <c r="E48" s="212"/>
      <c r="F48" s="217">
        <f t="shared" si="0"/>
        <v>0</v>
      </c>
      <c r="G48" s="213"/>
      <c r="H48" s="217">
        <f t="shared" si="1"/>
        <v>0</v>
      </c>
    </row>
    <row r="49" spans="2:8" ht="12.75">
      <c r="B49" s="209"/>
      <c r="C49" s="210"/>
      <c r="D49" s="423"/>
      <c r="E49" s="212"/>
      <c r="F49" s="217">
        <f t="shared" si="0"/>
        <v>0</v>
      </c>
      <c r="G49" s="213"/>
      <c r="H49" s="217">
        <f t="shared" si="1"/>
        <v>0</v>
      </c>
    </row>
    <row r="50" spans="2:8" ht="12.75">
      <c r="B50" s="209"/>
      <c r="C50" s="210"/>
      <c r="D50" s="423"/>
      <c r="E50" s="212"/>
      <c r="F50" s="217">
        <f t="shared" si="0"/>
        <v>0</v>
      </c>
      <c r="G50" s="213"/>
      <c r="H50" s="217">
        <f t="shared" si="1"/>
        <v>0</v>
      </c>
    </row>
    <row r="51" spans="2:8" ht="12.75">
      <c r="B51" s="209"/>
      <c r="C51" s="210"/>
      <c r="D51" s="423"/>
      <c r="E51" s="212"/>
      <c r="F51" s="217">
        <f t="shared" si="0"/>
        <v>0</v>
      </c>
      <c r="G51" s="213"/>
      <c r="H51" s="217">
        <f t="shared" si="1"/>
        <v>0</v>
      </c>
    </row>
    <row r="52" spans="2:8" ht="12.75">
      <c r="B52" s="209"/>
      <c r="C52" s="210"/>
      <c r="D52" s="423"/>
      <c r="E52" s="212"/>
      <c r="F52" s="217">
        <f t="shared" si="0"/>
        <v>0</v>
      </c>
      <c r="G52" s="213"/>
      <c r="H52" s="217">
        <f t="shared" si="1"/>
        <v>0</v>
      </c>
    </row>
    <row r="53" spans="2:8" ht="12.75">
      <c r="B53" s="204" t="s">
        <v>112</v>
      </c>
      <c r="C53" s="205"/>
      <c r="D53" s="206"/>
      <c r="E53" s="207"/>
      <c r="F53" s="206"/>
      <c r="G53" s="206"/>
      <c r="H53" s="206"/>
    </row>
    <row r="54" spans="2:8" ht="12.75">
      <c r="B54" s="215" t="str">
        <f>CONCATENATE("Total, ",COUNT(C43:C53)," Other Services")</f>
        <v>Total, 0 Other Services</v>
      </c>
      <c r="C54" s="330"/>
      <c r="D54" s="331"/>
      <c r="E54" s="332"/>
      <c r="F54" s="217" t="str">
        <f>IF(SUM($C43:$C53)=0,"n/a",SUM(F$43:F$53))</f>
        <v>n/a</v>
      </c>
      <c r="G54" s="217" t="str">
        <f>IF(SUM($C43:$C53)=0,"n/a",SUM(G$43:G$53))</f>
        <v>n/a</v>
      </c>
      <c r="H54" s="217" t="str">
        <f>IF(SUM($C43:$C53)=0,"n/a",SUM(H$43:H$53))</f>
        <v>n/a</v>
      </c>
    </row>
  </sheetData>
  <sheetProtection/>
  <mergeCells count="27">
    <mergeCell ref="D33:H33"/>
    <mergeCell ref="D34:H34"/>
    <mergeCell ref="D35:H35"/>
    <mergeCell ref="D36:H36"/>
    <mergeCell ref="D28:H28"/>
    <mergeCell ref="D29:H29"/>
    <mergeCell ref="D30:H30"/>
    <mergeCell ref="D31:H31"/>
    <mergeCell ref="D32:H32"/>
    <mergeCell ref="D23:H23"/>
    <mergeCell ref="D24:H24"/>
    <mergeCell ref="D25:H25"/>
    <mergeCell ref="D26:H26"/>
    <mergeCell ref="D27:H27"/>
    <mergeCell ref="C41:D41"/>
    <mergeCell ref="E41:E42"/>
    <mergeCell ref="F41:F42"/>
    <mergeCell ref="G41:G42"/>
    <mergeCell ref="H41:H42"/>
    <mergeCell ref="D20:H20"/>
    <mergeCell ref="D21:H21"/>
    <mergeCell ref="D22:H22"/>
    <mergeCell ref="D15:H15"/>
    <mergeCell ref="D16:H16"/>
    <mergeCell ref="D17:H17"/>
    <mergeCell ref="D18:H18"/>
    <mergeCell ref="D19:H19"/>
  </mergeCells>
  <dataValidations count="1">
    <dataValidation type="decimal" allowBlank="1" showInputMessage="1" showErrorMessage="1" sqref="C16:C36 C43:C52 E43:H52">
      <formula1>0</formula1>
      <formula2>999999999</formula2>
    </dataValidation>
  </dataValidations>
  <printOptions horizontalCentered="1"/>
  <pageMargins left="0.18" right="0.19" top="1" bottom="0.46" header="0.21"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G35"/>
  <sheetViews>
    <sheetView showGridLines="0" zoomScalePageLayoutView="0" workbookViewId="0" topLeftCell="A10">
      <selection activeCell="B3" sqref="B3"/>
    </sheetView>
  </sheetViews>
  <sheetFormatPr defaultColWidth="9.140625" defaultRowHeight="12.75"/>
  <cols>
    <col min="1" max="1" width="43.28125" style="219" customWidth="1"/>
    <col min="2" max="2" width="22.8515625" style="219" customWidth="1"/>
    <col min="3" max="3" width="26.28125" style="219" customWidth="1"/>
    <col min="4" max="4" width="28.00390625" style="219" customWidth="1"/>
    <col min="5" max="5" width="27.140625" style="219" customWidth="1"/>
    <col min="6" max="16384" width="9.140625" style="219" customWidth="1"/>
  </cols>
  <sheetData>
    <row r="1" spans="1:5" ht="18" customHeight="1">
      <c r="A1" s="182" t="str">
        <f>CONCATENATE("DJJ Solicitation #: ",10564)</f>
        <v>DJJ Solicitation #: 10564</v>
      </c>
      <c r="E1" s="183" t="str">
        <f>CONCATENATE('Provider Info &amp; Instructions'!$C$3," v",'Provider Info &amp; Instructions'!$C$8)</f>
        <v>&lt;Enter provider name&gt; v&lt;Enter version number, e.g., 1, 2, 3&gt;</v>
      </c>
    </row>
    <row r="2" spans="1:5" ht="12.75">
      <c r="A2" s="187" t="s">
        <v>189</v>
      </c>
      <c r="B2" s="187"/>
      <c r="C2" s="187"/>
      <c r="D2" s="187"/>
      <c r="E2" s="187"/>
    </row>
    <row r="3" spans="1:5" ht="12.75">
      <c r="A3" s="187" t="s">
        <v>190</v>
      </c>
      <c r="B3" s="187"/>
      <c r="C3" s="187"/>
      <c r="D3" s="187"/>
      <c r="E3" s="187"/>
    </row>
    <row r="4" spans="1:7" ht="12.75">
      <c r="A4" s="187" t="s">
        <v>191</v>
      </c>
      <c r="B4" s="187"/>
      <c r="C4" s="187"/>
      <c r="D4" s="187"/>
      <c r="E4" s="187"/>
      <c r="F4" s="335"/>
      <c r="G4" s="335"/>
    </row>
    <row r="5" spans="1:5" ht="12.75">
      <c r="A5" s="276" t="s">
        <v>192</v>
      </c>
      <c r="B5" s="187"/>
      <c r="C5" s="187"/>
      <c r="D5" s="187"/>
      <c r="E5" s="187"/>
    </row>
    <row r="6" ht="13.5" thickBot="1"/>
    <row r="7" spans="1:5" ht="12.75">
      <c r="A7" s="381">
        <v>1</v>
      </c>
      <c r="B7" s="382">
        <v>2</v>
      </c>
      <c r="C7" s="382">
        <v>3</v>
      </c>
      <c r="D7" s="401">
        <v>4</v>
      </c>
      <c r="E7" s="408">
        <v>5</v>
      </c>
    </row>
    <row r="8" spans="1:5" ht="30.75" customHeight="1" thickBot="1">
      <c r="A8" s="383" t="s">
        <v>193</v>
      </c>
      <c r="B8" s="430" t="s">
        <v>50</v>
      </c>
      <c r="C8" s="336" t="s">
        <v>194</v>
      </c>
      <c r="D8" s="402" t="s">
        <v>195</v>
      </c>
      <c r="E8" s="409" t="s">
        <v>196</v>
      </c>
    </row>
    <row r="9" spans="1:5" s="197" customFormat="1" ht="24" customHeight="1">
      <c r="A9" s="384" t="s">
        <v>197</v>
      </c>
      <c r="B9" s="345">
        <f>'Attachment H-1'!F21</f>
        <v>0</v>
      </c>
      <c r="C9" s="345">
        <f>'Attachment H-1'!G21</f>
        <v>0</v>
      </c>
      <c r="D9" s="403" t="str">
        <f>IF('Attachment H-1'!F21=0,"N/A",C9/E9)</f>
        <v>N/A</v>
      </c>
      <c r="E9" s="410">
        <f>B9+C9</f>
        <v>0</v>
      </c>
    </row>
    <row r="10" spans="1:5" s="197" customFormat="1" ht="24.75" customHeight="1">
      <c r="A10" s="385" t="s">
        <v>198</v>
      </c>
      <c r="B10" s="346">
        <f>'Attachment H-3'!M52</f>
        <v>0</v>
      </c>
      <c r="C10" s="346">
        <f>'Attachment H-3'!N52</f>
        <v>0</v>
      </c>
      <c r="D10" s="404" t="str">
        <f>IF('Attachment H-3'!M52=0,"N/A",C10/E10)</f>
        <v>N/A</v>
      </c>
      <c r="E10" s="411">
        <f>B10+C10</f>
        <v>0</v>
      </c>
    </row>
    <row r="11" spans="1:5" s="197" customFormat="1" ht="34.5" customHeight="1">
      <c r="A11" s="386" t="s">
        <v>199</v>
      </c>
      <c r="B11" s="346">
        <f>'Attachment H-4.3'!F26</f>
        <v>0</v>
      </c>
      <c r="C11" s="346">
        <f>'Attachment H-4.3'!G26</f>
        <v>0</v>
      </c>
      <c r="D11" s="404" t="str">
        <f>IF('Attachment H-4.3'!F26=0,"N/A",C11/E11)</f>
        <v>N/A</v>
      </c>
      <c r="E11" s="411">
        <f>B11+C11</f>
        <v>0</v>
      </c>
    </row>
    <row r="12" spans="1:5" s="197" customFormat="1" ht="24.75" customHeight="1">
      <c r="A12" s="385" t="s">
        <v>200</v>
      </c>
      <c r="B12" s="346">
        <f>'Attachment H-5'!F21</f>
        <v>0</v>
      </c>
      <c r="C12" s="346">
        <f>'Attachment H-5'!G21</f>
        <v>0</v>
      </c>
      <c r="D12" s="404" t="str">
        <f>IF('Attachment H-5'!F21=0,"N/A",C12/E12)</f>
        <v>N/A</v>
      </c>
      <c r="E12" s="411">
        <f>B12+C12</f>
        <v>0</v>
      </c>
    </row>
    <row r="13" spans="1:5" s="380" customFormat="1" ht="26.25" customHeight="1">
      <c r="A13" s="398" t="s">
        <v>201</v>
      </c>
      <c r="B13" s="399">
        <f>SUM(B9:B12)</f>
        <v>0</v>
      </c>
      <c r="C13" s="399">
        <f>SUM(C9:C12)</f>
        <v>0</v>
      </c>
      <c r="D13" s="405" t="str">
        <f>IF(C13=0,"N/A",C13/E13)</f>
        <v>N/A</v>
      </c>
      <c r="E13" s="412">
        <f>SUM(E9:E12)</f>
        <v>0</v>
      </c>
    </row>
    <row r="14" spans="1:5" ht="26.25" customHeight="1">
      <c r="A14" s="390"/>
      <c r="B14" s="346">
        <f>B13*0.005</f>
        <v>0</v>
      </c>
      <c r="C14" s="400">
        <v>0</v>
      </c>
      <c r="D14" s="415" t="s">
        <v>202</v>
      </c>
      <c r="E14" s="413"/>
    </row>
    <row r="15" spans="1:5" ht="12.75">
      <c r="A15" s="436" t="s">
        <v>203</v>
      </c>
      <c r="B15" s="346">
        <f>B13+B14</f>
        <v>0</v>
      </c>
      <c r="C15" s="346">
        <f>C13+C14</f>
        <v>0</v>
      </c>
      <c r="D15" s="415" t="s">
        <v>202</v>
      </c>
      <c r="E15" s="413">
        <f>E13+E14</f>
        <v>0</v>
      </c>
    </row>
    <row r="16" spans="1:5" s="197" customFormat="1" ht="25.5" customHeight="1">
      <c r="A16" s="384" t="s">
        <v>204</v>
      </c>
      <c r="B16" s="345">
        <f>'Attachment H-2'!F20</f>
        <v>0</v>
      </c>
      <c r="C16" s="345">
        <f>'Attachment H-2'!G20</f>
        <v>0</v>
      </c>
      <c r="D16" s="406" t="str">
        <f>IF(C16=0,"N/A",C16/E16)</f>
        <v>N/A</v>
      </c>
      <c r="E16" s="410">
        <f>B16+C16</f>
        <v>0</v>
      </c>
    </row>
    <row r="17" spans="1:5" s="380" customFormat="1" ht="27.75" customHeight="1" thickBot="1">
      <c r="A17" s="387" t="s">
        <v>205</v>
      </c>
      <c r="B17" s="388"/>
      <c r="C17" s="388">
        <f>C16+C15</f>
        <v>0</v>
      </c>
      <c r="D17" s="407" t="str">
        <f>IF(C17=0,"N/A",C17/E17)</f>
        <v>N/A</v>
      </c>
      <c r="E17" s="414">
        <f>E16+E15</f>
        <v>0</v>
      </c>
    </row>
    <row r="18" ht="13.5" thickBot="1"/>
    <row r="19" spans="1:5" ht="14.25" thickBot="1" thickTop="1">
      <c r="A19" s="337"/>
      <c r="B19" s="338"/>
      <c r="C19" s="338"/>
      <c r="D19" s="219" t="s">
        <v>206</v>
      </c>
      <c r="E19" s="392">
        <v>356</v>
      </c>
    </row>
    <row r="20" spans="4:5" ht="14.25" thickBot="1" thickTop="1">
      <c r="D20" s="219" t="s">
        <v>207</v>
      </c>
      <c r="E20" s="392">
        <v>365</v>
      </c>
    </row>
    <row r="21" spans="1:5" ht="14.25" thickBot="1" thickTop="1">
      <c r="A21" s="240" t="s">
        <v>208</v>
      </c>
      <c r="D21" s="339" t="s">
        <v>209</v>
      </c>
      <c r="E21" s="422">
        <f>B17/E19/E20</f>
        <v>0</v>
      </c>
    </row>
    <row r="22" spans="2:5" ht="13.5" thickTop="1">
      <c r="B22" s="240"/>
      <c r="C22" s="240"/>
      <c r="D22" s="341" t="s">
        <v>210</v>
      </c>
      <c r="E22" s="342"/>
    </row>
    <row r="23" spans="1:5" ht="12.75">
      <c r="A23" s="343" t="s">
        <v>211</v>
      </c>
      <c r="B23" s="240"/>
      <c r="C23" s="240"/>
      <c r="D23" s="341"/>
      <c r="E23" s="344"/>
    </row>
    <row r="24" spans="2:5" ht="13.5" thickBot="1">
      <c r="B24" s="240"/>
      <c r="E24" s="342"/>
    </row>
    <row r="25" spans="1:5" ht="14.25" thickBot="1" thickTop="1">
      <c r="A25" s="343" t="s">
        <v>212</v>
      </c>
      <c r="C25" s="240"/>
      <c r="E25" s="340"/>
    </row>
    <row r="26" spans="1:5" ht="13.5" thickTop="1">
      <c r="A26" s="240" t="s">
        <v>213</v>
      </c>
      <c r="B26" s="240"/>
      <c r="C26" s="240"/>
      <c r="E26" s="344"/>
    </row>
    <row r="27" spans="2:3" ht="12.75">
      <c r="B27" s="240"/>
      <c r="C27" s="240"/>
    </row>
    <row r="28" spans="1:5" ht="12.75">
      <c r="A28" s="343" t="s">
        <v>214</v>
      </c>
      <c r="B28" s="240"/>
      <c r="C28" s="240"/>
      <c r="D28" s="416"/>
      <c r="E28" s="417"/>
    </row>
    <row r="29" spans="1:5" ht="22.5" customHeight="1">
      <c r="A29" s="240" t="s">
        <v>215</v>
      </c>
      <c r="C29" s="240"/>
      <c r="D29" s="418"/>
      <c r="E29" s="417"/>
    </row>
    <row r="30" spans="1:5" ht="28.5" customHeight="1">
      <c r="A30" s="343" t="s">
        <v>216</v>
      </c>
      <c r="B30" s="240"/>
      <c r="C30" s="240"/>
      <c r="D30" s="154"/>
      <c r="E30" s="154"/>
    </row>
    <row r="31" spans="1:4" ht="21" customHeight="1">
      <c r="A31" s="343" t="s">
        <v>217</v>
      </c>
      <c r="B31" s="240"/>
      <c r="C31" s="240"/>
      <c r="D31" s="391"/>
    </row>
    <row r="32" spans="2:3" ht="12.75">
      <c r="B32" s="240"/>
      <c r="C32" s="240"/>
    </row>
    <row r="33" spans="1:5" ht="45.75" customHeight="1">
      <c r="A33" s="443" t="s">
        <v>218</v>
      </c>
      <c r="B33" s="347">
        <f>'Attachment H-4.3'!H22</f>
        <v>0</v>
      </c>
      <c r="C33" s="507" t="s">
        <v>219</v>
      </c>
      <c r="D33" s="507"/>
      <c r="E33" s="421">
        <f>SUM('Attachment H-4.3'!F22,'Attachment H-4.3'!F23,'Attachment H-4.3'!F24)</f>
        <v>0</v>
      </c>
    </row>
    <row r="34" spans="1:5" ht="29.25" customHeight="1">
      <c r="A34" s="443" t="s">
        <v>220</v>
      </c>
      <c r="B34" s="348"/>
      <c r="C34" s="507" t="s">
        <v>221</v>
      </c>
      <c r="D34" s="507"/>
      <c r="E34" s="348"/>
    </row>
    <row r="35" spans="2:3" ht="12.75">
      <c r="B35" s="240"/>
      <c r="C35" s="240"/>
    </row>
  </sheetData>
  <sheetProtection selectLockedCells="1"/>
  <mergeCells count="2">
    <mergeCell ref="C33:D33"/>
    <mergeCell ref="C34:D34"/>
  </mergeCells>
  <conditionalFormatting sqref="E22:E24 E26">
    <cfRule type="expression" priority="13" dxfId="4">
      <formula>LEFT(E22,1)="&lt;"</formula>
    </cfRule>
  </conditionalFormatting>
  <conditionalFormatting sqref="G19">
    <cfRule type="expression" priority="12" dxfId="4">
      <formula>LEFT(G19,1)="&lt;"</formula>
    </cfRule>
  </conditionalFormatting>
  <conditionalFormatting sqref="G21">
    <cfRule type="expression" priority="11" dxfId="4">
      <formula>LEFT(G21,1)="&lt;"</formula>
    </cfRule>
  </conditionalFormatting>
  <conditionalFormatting sqref="E21">
    <cfRule type="expression" priority="9" dxfId="4">
      <formula>LEFT(E21,1)="&lt;"</formula>
    </cfRule>
  </conditionalFormatting>
  <conditionalFormatting sqref="E25">
    <cfRule type="expression" priority="8" dxfId="4">
      <formula>LEFT(E25,1)="&lt;"</formula>
    </cfRule>
  </conditionalFormatting>
  <conditionalFormatting sqref="E28">
    <cfRule type="expression" priority="4" dxfId="4">
      <formula>LEFT(E28,1)="&lt;"</formula>
    </cfRule>
  </conditionalFormatting>
  <conditionalFormatting sqref="E29">
    <cfRule type="expression" priority="3" dxfId="4">
      <formula>LEFT(E29,1)="&lt;"</formula>
    </cfRule>
  </conditionalFormatting>
  <conditionalFormatting sqref="E20">
    <cfRule type="expression" priority="2" dxfId="4">
      <formula>LEFT(E20,1)="&lt;"</formula>
    </cfRule>
  </conditionalFormatting>
  <conditionalFormatting sqref="E19">
    <cfRule type="expression" priority="1" dxfId="4">
      <formula>LEFT(E19,1)="&lt;"</formula>
    </cfRule>
  </conditionalFormatting>
  <dataValidations count="1">
    <dataValidation type="decimal" allowBlank="1" showInputMessage="1" showErrorMessage="1" errorTitle="Invalid entry" error="Please enter a numeric value greater than zero." sqref="E20 E22:E24 E26">
      <formula1>0</formula1>
      <formula2>999999999</formula2>
    </dataValidation>
  </dataValidations>
  <printOptions horizontalCentered="1"/>
  <pageMargins left="0.18" right="0.19" top="1" bottom="0.46" header="0.21" footer="0.5"/>
  <pageSetup fitToHeight="1" fitToWidth="1" horizontalDpi="600" verticalDpi="600" orientation="landscape" scale="78" r:id="rId1"/>
</worksheet>
</file>

<file path=xl/worksheets/sheet17.xml><?xml version="1.0" encoding="utf-8"?>
<worksheet xmlns="http://schemas.openxmlformats.org/spreadsheetml/2006/main" xmlns:r="http://schemas.openxmlformats.org/officeDocument/2006/relationships">
  <sheetPr>
    <pageSetUpPr fitToPage="1"/>
  </sheetPr>
  <dimension ref="A1:D31"/>
  <sheetViews>
    <sheetView showGridLines="0" zoomScalePageLayoutView="0" workbookViewId="0" topLeftCell="A1">
      <selection activeCell="B6" sqref="B6:C7"/>
    </sheetView>
  </sheetViews>
  <sheetFormatPr defaultColWidth="9.140625" defaultRowHeight="12.75"/>
  <cols>
    <col min="1" max="1" width="9.140625" style="186" customWidth="1"/>
    <col min="2" max="2" width="27.28125" style="186" customWidth="1"/>
    <col min="3" max="3" width="20.28125" style="186" customWidth="1"/>
    <col min="4" max="4" width="55.57421875" style="186" customWidth="1"/>
    <col min="5" max="5" width="12.28125" style="186" bestFit="1" customWidth="1"/>
    <col min="6" max="16384" width="9.140625" style="186" customWidth="1"/>
  </cols>
  <sheetData>
    <row r="1" spans="1:4" ht="12.75">
      <c r="A1" s="182" t="str">
        <f>CONCATENATE("DJJ Solicitation #: ",'Provider Info &amp; Instructions'!$C$4)</f>
        <v>DJJ Solicitation #: RFP#10701</v>
      </c>
      <c r="D1" s="183" t="str">
        <f>CONCATENATE('Provider Info &amp; Instructions'!$C$3," v",'Provider Info &amp; Instructions'!$C$8)</f>
        <v>&lt;Enter provider name&gt; v&lt;Enter version number, e.g., 1, 2, 3&gt;</v>
      </c>
    </row>
    <row r="2" spans="1:4" ht="12.75">
      <c r="A2" s="187" t="s">
        <v>222</v>
      </c>
      <c r="B2" s="187"/>
      <c r="C2" s="187"/>
      <c r="D2" s="187"/>
    </row>
    <row r="3" ht="12.75">
      <c r="A3" s="188"/>
    </row>
    <row r="4" spans="1:2" ht="12.75">
      <c r="A4" s="188"/>
      <c r="B4" s="219"/>
    </row>
    <row r="5" ht="13.5" thickBot="1">
      <c r="A5" s="240"/>
    </row>
    <row r="6" spans="1:3" ht="14.25" thickBot="1" thickTop="1">
      <c r="A6" s="240"/>
      <c r="B6" s="393"/>
      <c r="C6" s="394"/>
    </row>
    <row r="7" spans="1:3" ht="14.25" thickBot="1" thickTop="1">
      <c r="A7" s="240"/>
      <c r="B7" s="393"/>
      <c r="C7" s="394"/>
    </row>
    <row r="8" spans="1:3" ht="13.5" thickTop="1">
      <c r="A8" s="240"/>
      <c r="B8" s="395"/>
      <c r="C8" s="396"/>
    </row>
    <row r="9" spans="1:3" ht="12.75">
      <c r="A9" s="240"/>
      <c r="B9" s="395"/>
      <c r="C9" s="396"/>
    </row>
    <row r="10" spans="1:2" ht="12.75">
      <c r="A10" s="240"/>
      <c r="B10" s="219"/>
    </row>
    <row r="12" spans="1:3" ht="12.75">
      <c r="A12" s="425"/>
      <c r="C12" s="397"/>
    </row>
    <row r="13" ht="12.75">
      <c r="C13" s="397"/>
    </row>
    <row r="15" spans="2:4" ht="15.75" thickBot="1">
      <c r="B15" s="473" t="s">
        <v>223</v>
      </c>
      <c r="C15" s="473"/>
      <c r="D15" s="473"/>
    </row>
    <row r="16" spans="2:4" s="349" customFormat="1" ht="22.5" customHeight="1" thickBot="1">
      <c r="B16" s="350" t="s">
        <v>224</v>
      </c>
      <c r="C16" s="351" t="s">
        <v>225</v>
      </c>
      <c r="D16" s="352" t="s">
        <v>226</v>
      </c>
    </row>
    <row r="17" spans="2:4" ht="12.75">
      <c r="B17" s="357"/>
      <c r="C17" s="245"/>
      <c r="D17" s="246"/>
    </row>
    <row r="18" spans="2:4" ht="12.75">
      <c r="B18" s="326"/>
      <c r="C18" s="353"/>
      <c r="D18" s="354"/>
    </row>
    <row r="19" spans="2:4" ht="12.75">
      <c r="B19" s="358"/>
      <c r="C19" s="353"/>
      <c r="D19" s="354"/>
    </row>
    <row r="20" spans="2:4" ht="12.75">
      <c r="B20" s="326"/>
      <c r="C20" s="353"/>
      <c r="D20" s="354"/>
    </row>
    <row r="21" spans="2:4" ht="12.75">
      <c r="B21" s="326"/>
      <c r="C21" s="353"/>
      <c r="D21" s="354"/>
    </row>
    <row r="22" spans="2:4" ht="12.75">
      <c r="B22" s="326"/>
      <c r="C22" s="353"/>
      <c r="D22" s="354"/>
    </row>
    <row r="23" spans="2:4" ht="12.75">
      <c r="B23" s="326"/>
      <c r="C23" s="353"/>
      <c r="D23" s="354"/>
    </row>
    <row r="24" spans="2:4" ht="12.75">
      <c r="B24" s="326"/>
      <c r="C24" s="353"/>
      <c r="D24" s="354"/>
    </row>
    <row r="25" spans="2:4" ht="12.75">
      <c r="B25" s="326"/>
      <c r="C25" s="353"/>
      <c r="D25" s="354"/>
    </row>
    <row r="26" spans="2:4" ht="12.75">
      <c r="B26" s="326"/>
      <c r="C26" s="353"/>
      <c r="D26" s="354"/>
    </row>
    <row r="27" spans="2:4" ht="12.75">
      <c r="B27" s="326"/>
      <c r="C27" s="353"/>
      <c r="D27" s="354"/>
    </row>
    <row r="28" spans="2:4" ht="12.75">
      <c r="B28" s="326"/>
      <c r="C28" s="353"/>
      <c r="D28" s="354"/>
    </row>
    <row r="29" spans="2:4" ht="12.75">
      <c r="B29" s="326"/>
      <c r="C29" s="353"/>
      <c r="D29" s="354"/>
    </row>
    <row r="30" spans="2:4" ht="12.75">
      <c r="B30" s="326"/>
      <c r="C30" s="353"/>
      <c r="D30" s="354"/>
    </row>
    <row r="31" spans="2:4" ht="13.5" thickBot="1">
      <c r="B31" s="327"/>
      <c r="C31" s="355"/>
      <c r="D31" s="356"/>
    </row>
  </sheetData>
  <sheetProtection/>
  <mergeCells count="1">
    <mergeCell ref="B15:D15"/>
  </mergeCells>
  <conditionalFormatting sqref="C6">
    <cfRule type="expression" priority="2" dxfId="4">
      <formula>LEFT(C6,1)="&lt;"</formula>
    </cfRule>
  </conditionalFormatting>
  <conditionalFormatting sqref="C7:C9">
    <cfRule type="expression" priority="1" dxfId="4">
      <formula>LEFT(C7,1)="&lt;"</formula>
    </cfRule>
  </conditionalFormatting>
  <dataValidations count="1">
    <dataValidation type="decimal" allowBlank="1" showInputMessage="1" showErrorMessage="1" sqref="C17:C31">
      <formula1>0</formula1>
      <formula2>999999999</formula2>
    </dataValidation>
  </dataValidations>
  <printOptions horizontalCentered="1"/>
  <pageMargins left="0.18" right="0.19" top="1" bottom="0.46" header="0.21"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rgb="FFFFFF00"/>
  </sheetPr>
  <dimension ref="A4:Q399"/>
  <sheetViews>
    <sheetView showGridLines="0" zoomScalePageLayoutView="0" workbookViewId="0" topLeftCell="B268">
      <selection activeCell="J278" sqref="J278"/>
    </sheetView>
  </sheetViews>
  <sheetFormatPr defaultColWidth="9.140625" defaultRowHeight="12.75"/>
  <cols>
    <col min="1" max="1" width="14.140625" style="45" bestFit="1" customWidth="1"/>
    <col min="2" max="2" width="9.140625" style="45" customWidth="1"/>
    <col min="3" max="3" width="35.7109375" style="45" customWidth="1"/>
    <col min="4" max="4" width="20.28125" style="45" customWidth="1"/>
    <col min="5" max="5" width="17.421875" style="45" customWidth="1"/>
    <col min="6" max="10" width="14.57421875" style="45" customWidth="1"/>
    <col min="11" max="11" width="11.7109375" style="45" customWidth="1"/>
    <col min="12" max="12" width="9.140625" style="45" customWidth="1"/>
    <col min="13" max="14" width="12.57421875" style="45" customWidth="1"/>
    <col min="15" max="15" width="13.8515625" style="45" customWidth="1"/>
    <col min="16" max="16" width="12.7109375" style="45" customWidth="1"/>
    <col min="17" max="17" width="14.57421875" style="45" customWidth="1"/>
    <col min="18" max="16384" width="9.140625" style="45" customWidth="1"/>
  </cols>
  <sheetData>
    <row r="4" spans="1:5" ht="12.75">
      <c r="A4" s="102" t="s">
        <v>227</v>
      </c>
      <c r="D4" s="133" t="str">
        <f>'Provider Info &amp; Instructions'!B3</f>
        <v>Respondent (Provider) Name:</v>
      </c>
      <c r="E4" s="132" t="str">
        <f>'Provider Info &amp; Instructions'!C3</f>
        <v>&lt;Enter provider name&gt;</v>
      </c>
    </row>
    <row r="5" spans="4:5" ht="12.75">
      <c r="D5" s="129" t="str">
        <f>'Provider Info &amp; Instructions'!B4</f>
        <v>Solicitation #:</v>
      </c>
      <c r="E5" s="131" t="str">
        <f>'Provider Info &amp; Instructions'!C4</f>
        <v>RFP#10701</v>
      </c>
    </row>
    <row r="6" spans="4:5" ht="12.75">
      <c r="D6" s="138" t="str">
        <f>'Provider Info &amp; Instructions'!$B$8</f>
        <v>Version #:</v>
      </c>
      <c r="E6" s="139" t="str">
        <f>'Provider Info &amp; Instructions'!$C$8</f>
        <v>&lt;Enter version number, e.g., 1, 2, 3&gt;</v>
      </c>
    </row>
    <row r="7" spans="4:5" ht="12.75">
      <c r="D7" s="129" t="str">
        <f>'Provider Info &amp; Instructions'!B10</f>
        <v>The required file name is:</v>
      </c>
      <c r="E7" s="130" t="str">
        <f>'Provider Info &amp; Instructions'!C10</f>
        <v>RFP#10701</v>
      </c>
    </row>
    <row r="8" spans="4:5" ht="12.75">
      <c r="D8" s="129" t="str">
        <f>'Provider Info &amp; Instructions'!B12</f>
        <v>Your file name is:</v>
      </c>
      <c r="E8" s="127">
        <f>'Provider Info &amp; Instructions'!C12</f>
        <v>0</v>
      </c>
    </row>
    <row r="9" spans="4:5" ht="12.75">
      <c r="D9" s="128">
        <f>'Provider Info &amp; Instructions'!B13</f>
        <v>0</v>
      </c>
      <c r="E9" s="127" t="str">
        <f>'Provider Info &amp; Instructions'!C13</f>
        <v>(Note: After saving the file, it may be necessary to click on the cell above, press F2, and press enter to update the formula,)</v>
      </c>
    </row>
    <row r="10" spans="4:5" ht="12.75">
      <c r="D10" s="126">
        <f>'Provider Info &amp; Instructions'!B15</f>
        <v>0</v>
      </c>
      <c r="E10" s="101">
        <f>'Provider Info &amp; Instructions'!C15</f>
        <v>0</v>
      </c>
    </row>
    <row r="13" ht="13.5" thickBot="1"/>
    <row r="14" spans="1:10" ht="13.5" thickTop="1">
      <c r="A14" s="102" t="s">
        <v>228</v>
      </c>
      <c r="C14" s="519" t="str">
        <f>'Attachment H-1'!A10</f>
        <v>Item #</v>
      </c>
      <c r="D14" s="66">
        <f>'Attachment H-1'!B7</f>
        <v>1</v>
      </c>
      <c r="E14" s="66">
        <f>'Attachment H-1'!C7</f>
        <v>2</v>
      </c>
      <c r="F14" s="66">
        <f>'Attachment H-1'!D7</f>
        <v>3</v>
      </c>
      <c r="G14" s="66">
        <f>'Attachment H-1'!E7</f>
        <v>4</v>
      </c>
      <c r="H14" s="80">
        <f>'Attachment H-1'!F7</f>
        <v>5</v>
      </c>
      <c r="I14" s="80">
        <f>'Attachment H-1'!G7</f>
        <v>6</v>
      </c>
      <c r="J14" s="65">
        <f>'Attachment H-1'!H7</f>
        <v>7</v>
      </c>
    </row>
    <row r="15" spans="3:10" ht="12.75">
      <c r="C15" s="520"/>
      <c r="D15" s="527">
        <f>'Attachment H-1'!B8</f>
        <v>0</v>
      </c>
      <c r="E15" s="528"/>
      <c r="F15" s="528"/>
      <c r="G15" s="528"/>
      <c r="H15" s="528"/>
      <c r="I15" s="528"/>
      <c r="J15" s="529"/>
    </row>
    <row r="16" spans="3:10" ht="12.75">
      <c r="C16" s="520"/>
      <c r="D16" s="530" t="str">
        <f>'Attachment H-1'!B10</f>
        <v>Type of Consultant</v>
      </c>
      <c r="E16" s="516" t="str">
        <f>'Attachment H-1'!C9</f>
        <v>Unit Cost</v>
      </c>
      <c r="F16" s="518"/>
      <c r="G16" s="532" t="str">
        <f>'Attachment H-1'!E9</f>
        <v>Number</v>
      </c>
      <c r="H16" s="508" t="str">
        <f>'Attachment H-1'!F9</f>
        <v>Program Total</v>
      </c>
      <c r="I16" s="532" t="str">
        <f>'Attachment H-1'!G9</f>
        <v>Matching</v>
      </c>
      <c r="J16" s="534">
        <f>'Attachment H-1'!H9</f>
        <v>0</v>
      </c>
    </row>
    <row r="17" spans="3:10" ht="13.5" thickBot="1">
      <c r="C17" s="521"/>
      <c r="D17" s="531"/>
      <c r="E17" s="88" t="str">
        <f>'Attachment H-1'!C10</f>
        <v>Amount</v>
      </c>
      <c r="F17" s="88" t="str">
        <f>'Attachment H-1'!D10</f>
        <v>Unit</v>
      </c>
      <c r="G17" s="533"/>
      <c r="H17" s="509"/>
      <c r="I17" s="533"/>
      <c r="J17" s="535"/>
    </row>
    <row r="18" spans="3:10" ht="12.75">
      <c r="C18" s="78">
        <f>'Attachment H-1'!A11</f>
        <v>1</v>
      </c>
      <c r="D18" s="76">
        <f>'Attachment H-1'!B11</f>
        <v>0</v>
      </c>
      <c r="E18" s="94">
        <f>'Attachment H-1'!C11</f>
        <v>0</v>
      </c>
      <c r="F18" s="76">
        <f>'Attachment H-1'!D11</f>
        <v>0</v>
      </c>
      <c r="G18" s="76">
        <f>'Attachment H-1'!E11</f>
        <v>0</v>
      </c>
      <c r="H18" s="75">
        <f>'Attachment H-1'!F11</f>
        <v>0</v>
      </c>
      <c r="I18" s="75">
        <f>'Attachment H-1'!G11</f>
        <v>0</v>
      </c>
      <c r="J18" s="57">
        <f>'Attachment H-1'!H11</f>
        <v>0</v>
      </c>
    </row>
    <row r="19" spans="3:10" ht="12.75">
      <c r="C19" s="73">
        <f>'Attachment H-1'!A12</f>
        <v>2</v>
      </c>
      <c r="D19" s="72">
        <f>'Attachment H-1'!B12</f>
        <v>0</v>
      </c>
      <c r="E19" s="91">
        <f>'Attachment H-1'!C12</f>
        <v>0</v>
      </c>
      <c r="F19" s="72">
        <f>'Attachment H-1'!D12</f>
        <v>0</v>
      </c>
      <c r="G19" s="72">
        <f>'Attachment H-1'!E12</f>
        <v>0</v>
      </c>
      <c r="H19" s="71">
        <f>'Attachment H-1'!F12</f>
        <v>0</v>
      </c>
      <c r="I19" s="71">
        <f>'Attachment H-1'!G12</f>
        <v>0</v>
      </c>
      <c r="J19" s="52">
        <f>'Attachment H-1'!H12</f>
        <v>0</v>
      </c>
    </row>
    <row r="20" spans="3:10" ht="12.75">
      <c r="C20" s="73">
        <f>'Attachment H-1'!A13</f>
        <v>3</v>
      </c>
      <c r="D20" s="72">
        <f>'Attachment H-1'!B13</f>
        <v>0</v>
      </c>
      <c r="E20" s="91">
        <f>'Attachment H-1'!C13</f>
        <v>0</v>
      </c>
      <c r="F20" s="72">
        <f>'Attachment H-1'!D13</f>
        <v>0</v>
      </c>
      <c r="G20" s="72">
        <f>'Attachment H-1'!E13</f>
        <v>0</v>
      </c>
      <c r="H20" s="71">
        <f>'Attachment H-1'!F13</f>
        <v>0</v>
      </c>
      <c r="I20" s="71">
        <f>'Attachment H-1'!G13</f>
        <v>0</v>
      </c>
      <c r="J20" s="52">
        <f>'Attachment H-1'!H13</f>
        <v>0</v>
      </c>
    </row>
    <row r="21" spans="3:10" ht="12.75">
      <c r="C21" s="73">
        <f>'Attachment H-1'!A14</f>
        <v>4</v>
      </c>
      <c r="D21" s="72">
        <f>'Attachment H-1'!B14</f>
        <v>0</v>
      </c>
      <c r="E21" s="91">
        <f>'Attachment H-1'!C14</f>
        <v>0</v>
      </c>
      <c r="F21" s="72">
        <f>'Attachment H-1'!D14</f>
        <v>0</v>
      </c>
      <c r="G21" s="72">
        <f>'Attachment H-1'!E14</f>
        <v>0</v>
      </c>
      <c r="H21" s="71">
        <f>'Attachment H-1'!F14</f>
        <v>0</v>
      </c>
      <c r="I21" s="71">
        <f>'Attachment H-1'!G14</f>
        <v>0</v>
      </c>
      <c r="J21" s="52">
        <f>'Attachment H-1'!H14</f>
        <v>0</v>
      </c>
    </row>
    <row r="22" spans="3:10" ht="12.75">
      <c r="C22" s="73">
        <f>'Attachment H-1'!A15</f>
        <v>5</v>
      </c>
      <c r="D22" s="72">
        <f>'Attachment H-1'!B15</f>
        <v>0</v>
      </c>
      <c r="E22" s="91">
        <f>'Attachment H-1'!C15</f>
        <v>0</v>
      </c>
      <c r="F22" s="72">
        <f>'Attachment H-1'!D15</f>
        <v>0</v>
      </c>
      <c r="G22" s="72">
        <f>'Attachment H-1'!E15</f>
        <v>0</v>
      </c>
      <c r="H22" s="71">
        <f>'Attachment H-1'!F15</f>
        <v>0</v>
      </c>
      <c r="I22" s="71">
        <f>'Attachment H-1'!G15</f>
        <v>0</v>
      </c>
      <c r="J22" s="52">
        <f>'Attachment H-1'!H15</f>
        <v>0</v>
      </c>
    </row>
    <row r="23" spans="3:10" ht="12.75">
      <c r="C23" s="73">
        <f>'Attachment H-1'!A16</f>
        <v>6</v>
      </c>
      <c r="D23" s="72">
        <f>'Attachment H-1'!B16</f>
        <v>0</v>
      </c>
      <c r="E23" s="91">
        <f>'Attachment H-1'!C16</f>
        <v>0</v>
      </c>
      <c r="F23" s="72">
        <f>'Attachment H-1'!D16</f>
        <v>0</v>
      </c>
      <c r="G23" s="72">
        <f>'Attachment H-1'!E16</f>
        <v>0</v>
      </c>
      <c r="H23" s="71">
        <f>'Attachment H-1'!F16</f>
        <v>0</v>
      </c>
      <c r="I23" s="71">
        <f>'Attachment H-1'!G16</f>
        <v>0</v>
      </c>
      <c r="J23" s="52">
        <f>'Attachment H-1'!H16</f>
        <v>0</v>
      </c>
    </row>
    <row r="24" spans="3:10" ht="12.75">
      <c r="C24" s="73">
        <f>'Attachment H-1'!A17</f>
        <v>7</v>
      </c>
      <c r="D24" s="72">
        <f>'Attachment H-1'!B17</f>
        <v>0</v>
      </c>
      <c r="E24" s="91">
        <f>'Attachment H-1'!C17</f>
        <v>0</v>
      </c>
      <c r="F24" s="72">
        <f>'Attachment H-1'!D17</f>
        <v>0</v>
      </c>
      <c r="G24" s="72">
        <f>'Attachment H-1'!E17</f>
        <v>0</v>
      </c>
      <c r="H24" s="71">
        <f>'Attachment H-1'!F17</f>
        <v>0</v>
      </c>
      <c r="I24" s="71">
        <f>'Attachment H-1'!G17</f>
        <v>0</v>
      </c>
      <c r="J24" s="52">
        <f>'Attachment H-1'!H17</f>
        <v>0</v>
      </c>
    </row>
    <row r="25" spans="3:10" ht="12.75">
      <c r="C25" s="73">
        <f>'Attachment H-1'!A18</f>
        <v>8</v>
      </c>
      <c r="D25" s="72">
        <f>'Attachment H-1'!B18</f>
        <v>0</v>
      </c>
      <c r="E25" s="91">
        <f>'Attachment H-1'!C18</f>
        <v>0</v>
      </c>
      <c r="F25" s="72">
        <f>'Attachment H-1'!D18</f>
        <v>0</v>
      </c>
      <c r="G25" s="72">
        <f>'Attachment H-1'!E18</f>
        <v>0</v>
      </c>
      <c r="H25" s="71">
        <f>'Attachment H-1'!F18</f>
        <v>0</v>
      </c>
      <c r="I25" s="71">
        <f>'Attachment H-1'!G18</f>
        <v>0</v>
      </c>
      <c r="J25" s="52">
        <f>'Attachment H-1'!H18</f>
        <v>0</v>
      </c>
    </row>
    <row r="26" spans="3:10" ht="12.75">
      <c r="C26" s="73">
        <f>'Attachment H-1'!A19</f>
        <v>9</v>
      </c>
      <c r="D26" s="72">
        <f>'Attachment H-1'!B19</f>
        <v>0</v>
      </c>
      <c r="E26" s="91">
        <f>'Attachment H-1'!C19</f>
        <v>0</v>
      </c>
      <c r="F26" s="72">
        <f>'Attachment H-1'!D19</f>
        <v>0</v>
      </c>
      <c r="G26" s="72">
        <f>'Attachment H-1'!E19</f>
        <v>0</v>
      </c>
      <c r="H26" s="71">
        <f>'Attachment H-1'!F19</f>
        <v>0</v>
      </c>
      <c r="I26" s="71">
        <f>'Attachment H-1'!G19</f>
        <v>0</v>
      </c>
      <c r="J26" s="52">
        <f>'Attachment H-1'!H19</f>
        <v>0</v>
      </c>
    </row>
    <row r="27" spans="3:10" ht="12.75">
      <c r="C27" s="73">
        <f>'Attachment H-1'!A20</f>
        <v>10</v>
      </c>
      <c r="D27" s="72" t="str">
        <f>'Attachment H-1'!B20</f>
        <v>Other Consultants (provide detail in H-1 Narrative)</v>
      </c>
      <c r="E27" s="91">
        <f>'Attachment H-1'!C20</f>
        <v>0</v>
      </c>
      <c r="F27" s="72">
        <f>'Attachment H-1'!D20</f>
        <v>0</v>
      </c>
      <c r="G27" s="72" t="str">
        <f>'Attachment H-1'!E20</f>
        <v>n/a</v>
      </c>
      <c r="H27" s="71" t="str">
        <f>'Attachment H-1'!F20</f>
        <v>n/a</v>
      </c>
      <c r="I27" s="71" t="str">
        <f>'Attachment H-1'!G20</f>
        <v>n/a</v>
      </c>
      <c r="J27" s="52" t="str">
        <f>'Attachment H-1'!H20</f>
        <v>n/a</v>
      </c>
    </row>
    <row r="28" spans="3:10" ht="13.5" thickBot="1">
      <c r="C28" s="512" t="str">
        <f>'Attachment H-1'!A21</f>
        <v>TOTALS</v>
      </c>
      <c r="D28" s="513"/>
      <c r="E28" s="70">
        <f>'Attachment H-1'!C21</f>
        <v>0</v>
      </c>
      <c r="F28" s="70">
        <f>'Attachment H-1'!D21</f>
        <v>0</v>
      </c>
      <c r="G28" s="70" t="str">
        <f>'Attachment H-1'!E21</f>
        <v>n/a</v>
      </c>
      <c r="H28" s="125">
        <f>'Attachment H-1'!F21</f>
        <v>0</v>
      </c>
      <c r="I28" s="125">
        <f>'Attachment H-1'!G21</f>
        <v>0</v>
      </c>
      <c r="J28" s="48">
        <f>'Attachment H-1'!H21</f>
        <v>0</v>
      </c>
    </row>
    <row r="29" ht="13.5" thickTop="1"/>
    <row r="56" ht="13.5" thickBot="1"/>
    <row r="57" spans="1:10" ht="13.5" thickTop="1">
      <c r="A57" s="102" t="s">
        <v>229</v>
      </c>
      <c r="C57" s="519" t="str">
        <f>'Attachment H-2'!A6</f>
        <v>Line Item #</v>
      </c>
      <c r="D57" s="66">
        <f>'Attachment H-2'!B6</f>
        <v>1</v>
      </c>
      <c r="E57" s="66">
        <f>'Attachment H-2'!C6</f>
        <v>2</v>
      </c>
      <c r="F57" s="66">
        <f>'Attachment H-2'!D6</f>
        <v>3</v>
      </c>
      <c r="G57" s="66">
        <f>'Attachment H-2'!E6</f>
        <v>4</v>
      </c>
      <c r="H57" s="80">
        <f>'Attachment H-2'!F6</f>
        <v>5</v>
      </c>
      <c r="I57" s="80">
        <f>'Attachment H-2'!G6</f>
        <v>6</v>
      </c>
      <c r="J57" s="65">
        <f>'Attachment H-2'!H6</f>
        <v>7</v>
      </c>
    </row>
    <row r="58" spans="3:10" ht="12.75">
      <c r="C58" s="520"/>
      <c r="D58" s="522" t="str">
        <f>'Attachment H-2'!B7</f>
        <v>Budget - FIRST YEAR COSTS ONLY</v>
      </c>
      <c r="E58" s="523"/>
      <c r="F58" s="523"/>
      <c r="G58" s="523"/>
      <c r="H58" s="523"/>
      <c r="I58" s="523"/>
      <c r="J58" s="524"/>
    </row>
    <row r="59" spans="3:10" ht="12.75">
      <c r="C59" s="520"/>
      <c r="D59" s="508" t="str">
        <f>'Attachment H-2'!B8</f>
        <v>Operating Capital Outlay(s)</v>
      </c>
      <c r="E59" s="516" t="str">
        <f>'Attachment H-2'!C8</f>
        <v>Unit Cost</v>
      </c>
      <c r="F59" s="518"/>
      <c r="G59" s="508" t="str">
        <f>'Attachment H-2'!E8</f>
        <v>Number of Units</v>
      </c>
      <c r="H59" s="508" t="str">
        <f>'Attachment H-2'!F8</f>
        <v>Program Total (DJJ)</v>
      </c>
      <c r="I59" s="508" t="str">
        <f>'Attachment H-2'!G8</f>
        <v>Matching Funds</v>
      </c>
      <c r="J59" s="525" t="str">
        <f>'Attachment H-2'!H8</f>
        <v>Total</v>
      </c>
    </row>
    <row r="60" spans="3:10" ht="13.5" thickBot="1">
      <c r="C60" s="521"/>
      <c r="D60" s="509"/>
      <c r="E60" s="88" t="str">
        <f>'Attachment H-2'!C9</f>
        <v>Amount</v>
      </c>
      <c r="F60" s="88" t="str">
        <f>'Attachment H-2'!D9</f>
        <v>Unit </v>
      </c>
      <c r="G60" s="509"/>
      <c r="H60" s="509"/>
      <c r="I60" s="509"/>
      <c r="J60" s="526"/>
    </row>
    <row r="61" spans="3:10" ht="12.75">
      <c r="C61" s="78">
        <f>'Attachment H-2'!A10</f>
        <v>1</v>
      </c>
      <c r="D61" s="76">
        <f>'Attachment H-2'!B10</f>
        <v>0</v>
      </c>
      <c r="E61" s="94">
        <f>'Attachment H-2'!C10</f>
        <v>0</v>
      </c>
      <c r="F61" s="76">
        <f>'Attachment H-2'!D10</f>
        <v>0</v>
      </c>
      <c r="G61" s="76">
        <f>'Attachment H-2'!E10</f>
        <v>0</v>
      </c>
      <c r="H61" s="75">
        <f>'Attachment H-2'!F10</f>
        <v>0</v>
      </c>
      <c r="I61" s="75">
        <f>'Attachment H-2'!G10</f>
        <v>0</v>
      </c>
      <c r="J61" s="57">
        <f>'Attachment H-2'!H10</f>
        <v>0</v>
      </c>
    </row>
    <row r="62" spans="3:10" ht="12.75">
      <c r="C62" s="73">
        <f>'Attachment H-2'!A11</f>
        <v>2</v>
      </c>
      <c r="D62" s="72">
        <f>'Attachment H-2'!B11</f>
        <v>0</v>
      </c>
      <c r="E62" s="94">
        <f>'Attachment H-2'!C11</f>
        <v>0</v>
      </c>
      <c r="F62" s="72">
        <f>'Attachment H-2'!D11</f>
        <v>0</v>
      </c>
      <c r="G62" s="72">
        <f>'Attachment H-2'!E11</f>
        <v>0</v>
      </c>
      <c r="H62" s="71">
        <f>'Attachment H-2'!F11</f>
        <v>0</v>
      </c>
      <c r="I62" s="71">
        <f>'Attachment H-2'!G11</f>
        <v>0</v>
      </c>
      <c r="J62" s="52">
        <f>'Attachment H-2'!H11</f>
        <v>0</v>
      </c>
    </row>
    <row r="63" spans="3:10" ht="12.75">
      <c r="C63" s="73">
        <f>'Attachment H-2'!A12</f>
        <v>3</v>
      </c>
      <c r="D63" s="74">
        <f>'Attachment H-2'!B12</f>
        <v>0</v>
      </c>
      <c r="E63" s="94">
        <f>'Attachment H-2'!C12</f>
        <v>0</v>
      </c>
      <c r="F63" s="72">
        <f>'Attachment H-2'!D12</f>
        <v>0</v>
      </c>
      <c r="G63" s="72">
        <f>'Attachment H-2'!E12</f>
        <v>0</v>
      </c>
      <c r="H63" s="71">
        <f>'Attachment H-2'!F12</f>
        <v>0</v>
      </c>
      <c r="I63" s="71">
        <f>'Attachment H-2'!G12</f>
        <v>0</v>
      </c>
      <c r="J63" s="52">
        <f>'Attachment H-2'!H12</f>
        <v>0</v>
      </c>
    </row>
    <row r="64" spans="3:10" ht="12.75">
      <c r="C64" s="73">
        <f>'Attachment H-2'!A13</f>
        <v>4</v>
      </c>
      <c r="D64" s="74">
        <f>'Attachment H-2'!B13</f>
        <v>0</v>
      </c>
      <c r="E64" s="91">
        <f>'Attachment H-2'!C13</f>
        <v>0</v>
      </c>
      <c r="F64" s="72">
        <f>'Attachment H-2'!D13</f>
        <v>0</v>
      </c>
      <c r="G64" s="72">
        <f>'Attachment H-2'!E13</f>
        <v>0</v>
      </c>
      <c r="H64" s="71">
        <f>'Attachment H-2'!F13</f>
        <v>0</v>
      </c>
      <c r="I64" s="71">
        <f>'Attachment H-2'!G13</f>
        <v>0</v>
      </c>
      <c r="J64" s="52">
        <f>'Attachment H-2'!H13</f>
        <v>0</v>
      </c>
    </row>
    <row r="65" spans="3:10" ht="12.75">
      <c r="C65" s="73">
        <f>'Attachment H-2'!A14</f>
        <v>5</v>
      </c>
      <c r="D65" s="74">
        <f>'Attachment H-2'!B14</f>
        <v>0</v>
      </c>
      <c r="E65" s="91">
        <f>'Attachment H-2'!C14</f>
        <v>0</v>
      </c>
      <c r="F65" s="72">
        <f>'Attachment H-2'!D14</f>
        <v>0</v>
      </c>
      <c r="G65" s="72">
        <f>'Attachment H-2'!E14</f>
        <v>0</v>
      </c>
      <c r="H65" s="71">
        <f>'Attachment H-2'!F14</f>
        <v>0</v>
      </c>
      <c r="I65" s="71">
        <f>'Attachment H-2'!G14</f>
        <v>0</v>
      </c>
      <c r="J65" s="52">
        <f>'Attachment H-2'!H14</f>
        <v>0</v>
      </c>
    </row>
    <row r="66" spans="3:10" ht="12.75">
      <c r="C66" s="73">
        <f>'Attachment H-2'!A15</f>
        <v>6</v>
      </c>
      <c r="D66" s="72">
        <f>'Attachment H-2'!B15</f>
        <v>0</v>
      </c>
      <c r="E66" s="91">
        <f>'Attachment H-2'!C15</f>
        <v>0</v>
      </c>
      <c r="F66" s="72">
        <f>'Attachment H-2'!D15</f>
        <v>0</v>
      </c>
      <c r="G66" s="72">
        <f>'Attachment H-2'!E15</f>
        <v>0</v>
      </c>
      <c r="H66" s="71">
        <f>'Attachment H-2'!F15</f>
        <v>0</v>
      </c>
      <c r="I66" s="71">
        <f>'Attachment H-2'!G15</f>
        <v>0</v>
      </c>
      <c r="J66" s="52">
        <f>'Attachment H-2'!H15</f>
        <v>0</v>
      </c>
    </row>
    <row r="67" spans="3:10" ht="12.75">
      <c r="C67" s="73">
        <f>'Attachment H-2'!A16</f>
        <v>7</v>
      </c>
      <c r="D67" s="72">
        <f>'Attachment H-2'!B16</f>
        <v>0</v>
      </c>
      <c r="E67" s="91">
        <f>'Attachment H-2'!C16</f>
        <v>0</v>
      </c>
      <c r="F67" s="72">
        <f>'Attachment H-2'!D16</f>
        <v>0</v>
      </c>
      <c r="G67" s="72">
        <f>'Attachment H-2'!E16</f>
        <v>0</v>
      </c>
      <c r="H67" s="71">
        <f>'Attachment H-2'!F16</f>
        <v>0</v>
      </c>
      <c r="I67" s="71">
        <f>'Attachment H-2'!G16</f>
        <v>0</v>
      </c>
      <c r="J67" s="52">
        <f>'Attachment H-2'!H16</f>
        <v>0</v>
      </c>
    </row>
    <row r="68" spans="3:10" ht="12.75">
      <c r="C68" s="73">
        <f>'Attachment H-2'!A17</f>
        <v>8</v>
      </c>
      <c r="D68" s="72">
        <f>'Attachment H-2'!B17</f>
        <v>0</v>
      </c>
      <c r="E68" s="91">
        <f>'Attachment H-2'!C17</f>
        <v>0</v>
      </c>
      <c r="F68" s="72">
        <f>'Attachment H-2'!D17</f>
        <v>0</v>
      </c>
      <c r="G68" s="72">
        <f>'Attachment H-2'!E17</f>
        <v>0</v>
      </c>
      <c r="H68" s="71">
        <f>'Attachment H-2'!F17</f>
        <v>0</v>
      </c>
      <c r="I68" s="71">
        <f>'Attachment H-2'!G17</f>
        <v>0</v>
      </c>
      <c r="J68" s="52">
        <f>'Attachment H-2'!H17</f>
        <v>0</v>
      </c>
    </row>
    <row r="69" spans="3:10" ht="12.75">
      <c r="C69" s="73">
        <f>'Attachment H-2'!A18</f>
        <v>9</v>
      </c>
      <c r="D69" s="72">
        <f>'Attachment H-2'!B18</f>
        <v>0</v>
      </c>
      <c r="E69" s="91">
        <f>'Attachment H-2'!C18</f>
        <v>0</v>
      </c>
      <c r="F69" s="72">
        <f>'Attachment H-2'!D18</f>
        <v>0</v>
      </c>
      <c r="G69" s="72">
        <f>'Attachment H-2'!E18</f>
        <v>0</v>
      </c>
      <c r="H69" s="71">
        <f>'Attachment H-2'!F18</f>
        <v>0</v>
      </c>
      <c r="I69" s="71">
        <f>'Attachment H-2'!G18</f>
        <v>0</v>
      </c>
      <c r="J69" s="52">
        <f>'Attachment H-2'!H18</f>
        <v>0</v>
      </c>
    </row>
    <row r="70" spans="3:10" ht="12.75">
      <c r="C70" s="73">
        <f>'Attachment H-2'!A19</f>
        <v>10</v>
      </c>
      <c r="D70" s="72">
        <f>'Attachment H-2'!B19</f>
        <v>0</v>
      </c>
      <c r="E70" s="91">
        <f>'Attachment H-2'!C19</f>
        <v>0</v>
      </c>
      <c r="F70" s="72">
        <f>'Attachment H-2'!D19</f>
        <v>0</v>
      </c>
      <c r="G70" s="72">
        <f>'Attachment H-2'!E19</f>
        <v>0</v>
      </c>
      <c r="H70" s="71">
        <f>'Attachment H-2'!F19</f>
        <v>0</v>
      </c>
      <c r="I70" s="71">
        <f>'Attachment H-2'!G19</f>
        <v>0</v>
      </c>
      <c r="J70" s="52">
        <f>'Attachment H-2'!H19</f>
        <v>0</v>
      </c>
    </row>
    <row r="71" spans="3:10" ht="13.5" thickBot="1">
      <c r="C71" s="512" t="str">
        <f>'Attachment H-2'!A20</f>
        <v>TOTALS</v>
      </c>
      <c r="D71" s="513"/>
      <c r="E71" s="70">
        <f>'Attachment H-2'!C20</f>
        <v>0</v>
      </c>
      <c r="F71" s="70">
        <f>'Attachment H-2'!D20</f>
        <v>0</v>
      </c>
      <c r="G71" s="70">
        <f>'Attachment H-2'!E20</f>
        <v>0</v>
      </c>
      <c r="H71" s="125">
        <f>'Attachment H-2'!F20</f>
        <v>0</v>
      </c>
      <c r="I71" s="125">
        <f>'Attachment H-2'!G20</f>
        <v>0</v>
      </c>
      <c r="J71" s="48">
        <f>'Attachment H-2'!H20</f>
        <v>0</v>
      </c>
    </row>
    <row r="72" ht="13.5" thickTop="1"/>
    <row r="89" ht="13.5" thickBot="1"/>
    <row r="90" spans="1:17" ht="13.5" thickTop="1">
      <c r="A90" s="102" t="s">
        <v>230</v>
      </c>
      <c r="C90" s="67">
        <f>'Attachment H-3'!A6</f>
        <v>1</v>
      </c>
      <c r="D90" s="124">
        <f>'Attachment H-3'!B6</f>
        <v>2</v>
      </c>
      <c r="E90" s="123">
        <f>'Attachment H-3'!C6</f>
        <v>0</v>
      </c>
      <c r="F90" s="66">
        <f>'Attachment H-3'!D6</f>
        <v>3</v>
      </c>
      <c r="G90" s="66">
        <f>'Attachment H-3'!E6</f>
        <v>4</v>
      </c>
      <c r="H90" s="66">
        <f>'Attachment H-3'!F6</f>
        <v>5</v>
      </c>
      <c r="I90" s="66">
        <f>'Attachment H-3'!G6</f>
        <v>6</v>
      </c>
      <c r="J90" s="66">
        <f>'Attachment H-3'!H6</f>
        <v>7</v>
      </c>
      <c r="K90" s="66">
        <f>'Attachment H-3'!I6</f>
        <v>8</v>
      </c>
      <c r="L90" s="80">
        <f>'Attachment H-3'!J6</f>
        <v>9</v>
      </c>
      <c r="M90" s="122">
        <f>'Attachment H-3'!K6</f>
        <v>10</v>
      </c>
      <c r="N90" s="121">
        <f>'Attachment H-3'!L6</f>
        <v>11</v>
      </c>
      <c r="O90" s="121">
        <f>'Attachment H-3'!M6</f>
        <v>12</v>
      </c>
      <c r="P90" s="121">
        <f>'Attachment H-3'!N6</f>
        <v>13</v>
      </c>
      <c r="Q90" s="65">
        <f>'Attachment H-3'!O6</f>
        <v>14</v>
      </c>
    </row>
    <row r="91" spans="3:17" ht="12.75">
      <c r="C91" s="120">
        <f>'Attachment H-3'!A7</f>
        <v>0</v>
      </c>
      <c r="D91" s="514" t="str">
        <f>'Attachment H-3'!B7</f>
        <v>Position Title
( Please note any exceptions in H-3 Narrative)</v>
      </c>
      <c r="E91" s="508" t="str">
        <f>'Attachment H-3'!C7</f>
        <v>Alternate Titles
(Other titles that have been used by providers for similar roles or services)</v>
      </c>
      <c r="F91" s="444">
        <f>'Attachment H-3'!D7</f>
        <v>0</v>
      </c>
      <c r="G91" s="444">
        <f>'Attachment H-3'!E7</f>
        <v>0</v>
      </c>
      <c r="H91" s="508" t="str">
        <f>'Attachment H-3'!F7</f>
        <v>Full-Time Equivalent Monthly Salary (1)</v>
      </c>
      <c r="I91" s="516" t="str">
        <f>'Attachment H-3'!G7</f>
        <v>Monthly Fringe Benefits</v>
      </c>
      <c r="J91" s="517"/>
      <c r="K91" s="517"/>
      <c r="L91" s="517"/>
      <c r="M91" s="517"/>
      <c r="N91" s="518"/>
      <c r="O91" s="508">
        <f>'Attachment H-3'!M7</f>
        <v>0</v>
      </c>
      <c r="P91" s="508">
        <f>'Attachment H-3'!N7</f>
        <v>0</v>
      </c>
      <c r="Q91" s="510">
        <f>'Attachment H-3'!O7</f>
        <v>0</v>
      </c>
    </row>
    <row r="92" spans="3:17" ht="64.5" thickBot="1">
      <c r="C92" s="119" t="str">
        <f>'Attachment H-3'!A8</f>
        <v>Line Item #</v>
      </c>
      <c r="D92" s="515">
        <f>'Attachment H-3'!B8</f>
        <v>0</v>
      </c>
      <c r="E92" s="509">
        <f>'Attachment H-3'!C8</f>
        <v>0</v>
      </c>
      <c r="F92" s="445" t="str">
        <f>'Attachment H-3'!D8</f>
        <v>Total Number of FTEs</v>
      </c>
      <c r="G92" s="445" t="str">
        <f>'Attachment H-3'!E8</f>
        <v>Number of FTEs with Benefits (subgroup of column 3)</v>
      </c>
      <c r="H92" s="509"/>
      <c r="I92" s="88" t="str">
        <f>'Attachment H-3'!G8</f>
        <v>Retirement</v>
      </c>
      <c r="J92" s="88" t="str">
        <f>'Attachment H-3'!H8</f>
        <v>FICA</v>
      </c>
      <c r="K92" s="118" t="str">
        <f>'Attachment H-3'!I8</f>
        <v>Health Insurance</v>
      </c>
      <c r="L92" s="118" t="str">
        <f>'Attachment H-3'!J8</f>
        <v>Life Insurance</v>
      </c>
      <c r="M92" s="88" t="str">
        <f>'Attachment H-3'!K8</f>
        <v>Other (2)</v>
      </c>
      <c r="N92" s="63" t="str">
        <f>'Attachment H-3'!L8</f>
        <v>Total Fringe Benefits</v>
      </c>
      <c r="O92" s="509"/>
      <c r="P92" s="509"/>
      <c r="Q92" s="511"/>
    </row>
    <row r="93" spans="3:17" ht="12.75">
      <c r="C93" s="78">
        <f>'Attachment H-3'!A9</f>
        <v>1</v>
      </c>
      <c r="D93" s="117">
        <f>'Attachment H-3'!B9</f>
        <v>0</v>
      </c>
      <c r="E93" s="116">
        <f>'Attachment H-3'!C9</f>
        <v>0</v>
      </c>
      <c r="F93" s="76">
        <f>'Attachment H-3'!D9</f>
        <v>0</v>
      </c>
      <c r="G93" s="76">
        <f>'Attachment H-3'!E9</f>
        <v>0</v>
      </c>
      <c r="H93" s="94">
        <f>'Attachment H-3'!F9</f>
        <v>0</v>
      </c>
      <c r="I93" s="94">
        <f>'Attachment H-3'!G9</f>
        <v>0</v>
      </c>
      <c r="J93" s="94">
        <f>'Attachment H-3'!H9</f>
        <v>0</v>
      </c>
      <c r="K93" s="94">
        <f>'Attachment H-3'!I9</f>
        <v>0</v>
      </c>
      <c r="L93" s="94">
        <f>'Attachment H-3'!J9</f>
        <v>0</v>
      </c>
      <c r="M93" s="94">
        <f>'Attachment H-3'!K9</f>
        <v>0</v>
      </c>
      <c r="N93" s="94">
        <f>'Attachment H-3'!L9</f>
        <v>0</v>
      </c>
      <c r="O93" s="75">
        <f>'Attachment H-3'!M9</f>
        <v>0</v>
      </c>
      <c r="P93" s="75">
        <f>'Attachment H-3'!N9</f>
        <v>0</v>
      </c>
      <c r="Q93" s="57">
        <f>'Attachment H-3'!O9</f>
        <v>0</v>
      </c>
    </row>
    <row r="94" spans="3:17" ht="12.75">
      <c r="C94" s="73">
        <f>'Attachment H-3'!A10</f>
        <v>2</v>
      </c>
      <c r="D94" s="111">
        <f>'Attachment H-3'!B10</f>
        <v>0</v>
      </c>
      <c r="E94" s="112">
        <f>'Attachment H-3'!C10</f>
        <v>0</v>
      </c>
      <c r="F94" s="72">
        <f>'Attachment H-3'!D10</f>
        <v>0</v>
      </c>
      <c r="G94" s="72">
        <f>'Attachment H-3'!E10</f>
        <v>0</v>
      </c>
      <c r="H94" s="91">
        <f>'Attachment H-3'!F10</f>
        <v>0</v>
      </c>
      <c r="I94" s="91">
        <f>'Attachment H-3'!G10</f>
        <v>0</v>
      </c>
      <c r="J94" s="91">
        <f>'Attachment H-3'!H10</f>
        <v>0</v>
      </c>
      <c r="K94" s="91">
        <f>'Attachment H-3'!I10</f>
        <v>0</v>
      </c>
      <c r="L94" s="91">
        <f>'Attachment H-3'!J10</f>
        <v>0</v>
      </c>
      <c r="M94" s="91">
        <f>'Attachment H-3'!K10</f>
        <v>0</v>
      </c>
      <c r="N94" s="94">
        <f>'Attachment H-3'!L10</f>
        <v>0</v>
      </c>
      <c r="O94" s="75">
        <f>'Attachment H-3'!M10</f>
        <v>0</v>
      </c>
      <c r="P94" s="75">
        <f>'Attachment H-3'!N10</f>
        <v>0</v>
      </c>
      <c r="Q94" s="57">
        <f>'Attachment H-3'!O10</f>
        <v>0</v>
      </c>
    </row>
    <row r="95" spans="3:17" ht="12.75">
      <c r="C95" s="73">
        <f>'Attachment H-3'!A11</f>
        <v>3</v>
      </c>
      <c r="D95" s="111">
        <f>'Attachment H-3'!B11</f>
        <v>0</v>
      </c>
      <c r="E95" s="112">
        <f>'Attachment H-3'!C11</f>
        <v>0</v>
      </c>
      <c r="F95" s="72">
        <f>'Attachment H-3'!D11</f>
        <v>0</v>
      </c>
      <c r="G95" s="72">
        <f>'Attachment H-3'!E11</f>
        <v>0</v>
      </c>
      <c r="H95" s="91">
        <f>'Attachment H-3'!F11</f>
        <v>0</v>
      </c>
      <c r="I95" s="91">
        <f>'Attachment H-3'!G11</f>
        <v>0</v>
      </c>
      <c r="J95" s="91">
        <f>'Attachment H-3'!H11</f>
        <v>0</v>
      </c>
      <c r="K95" s="91">
        <f>'Attachment H-3'!I11</f>
        <v>0</v>
      </c>
      <c r="L95" s="115">
        <f>'Attachment H-3'!J11</f>
        <v>0</v>
      </c>
      <c r="M95" s="91">
        <f>'Attachment H-3'!K11</f>
        <v>0</v>
      </c>
      <c r="N95" s="94">
        <f>'Attachment H-3'!L11</f>
        <v>0</v>
      </c>
      <c r="O95" s="75">
        <f>'Attachment H-3'!M11</f>
        <v>0</v>
      </c>
      <c r="P95" s="75">
        <f>'Attachment H-3'!N11</f>
        <v>0</v>
      </c>
      <c r="Q95" s="57">
        <f>'Attachment H-3'!O11</f>
        <v>0</v>
      </c>
    </row>
    <row r="96" spans="3:17" ht="12.75">
      <c r="C96" s="73">
        <f>'Attachment H-3'!A12</f>
        <v>4</v>
      </c>
      <c r="D96" s="111">
        <f>'Attachment H-3'!B12</f>
        <v>0</v>
      </c>
      <c r="E96" s="112">
        <f>'Attachment H-3'!C12</f>
        <v>0</v>
      </c>
      <c r="F96" s="72">
        <f>'Attachment H-3'!D12</f>
        <v>0</v>
      </c>
      <c r="G96" s="72">
        <f>'Attachment H-3'!E12</f>
        <v>0</v>
      </c>
      <c r="H96" s="91">
        <f>'Attachment H-3'!F12</f>
        <v>0</v>
      </c>
      <c r="I96" s="91">
        <f>'Attachment H-3'!G12</f>
        <v>0</v>
      </c>
      <c r="J96" s="91">
        <f>'Attachment H-3'!H12</f>
        <v>0</v>
      </c>
      <c r="K96" s="91">
        <f>'Attachment H-3'!I12</f>
        <v>0</v>
      </c>
      <c r="L96" s="91">
        <f>'Attachment H-3'!J12</f>
        <v>0</v>
      </c>
      <c r="M96" s="91">
        <f>'Attachment H-3'!K12</f>
        <v>0</v>
      </c>
      <c r="N96" s="94">
        <f>'Attachment H-3'!L12</f>
        <v>0</v>
      </c>
      <c r="O96" s="75">
        <f>'Attachment H-3'!M12</f>
        <v>0</v>
      </c>
      <c r="P96" s="75">
        <f>'Attachment H-3'!N12</f>
        <v>0</v>
      </c>
      <c r="Q96" s="57">
        <f>'Attachment H-3'!O12</f>
        <v>0</v>
      </c>
    </row>
    <row r="97" spans="3:17" ht="12.75">
      <c r="C97" s="73">
        <f>'Attachment H-3'!A13</f>
        <v>5</v>
      </c>
      <c r="D97" s="111">
        <f>'Attachment H-3'!B13</f>
        <v>0</v>
      </c>
      <c r="E97" s="112">
        <f>'Attachment H-3'!C13</f>
        <v>0</v>
      </c>
      <c r="F97" s="72">
        <f>'Attachment H-3'!D13</f>
        <v>0</v>
      </c>
      <c r="G97" s="72">
        <f>'Attachment H-3'!E13</f>
        <v>0</v>
      </c>
      <c r="H97" s="91">
        <f>'Attachment H-3'!F13</f>
        <v>0</v>
      </c>
      <c r="I97" s="91">
        <f>'Attachment H-3'!G13</f>
        <v>0</v>
      </c>
      <c r="J97" s="91">
        <f>'Attachment H-3'!H13</f>
        <v>0</v>
      </c>
      <c r="K97" s="91">
        <f>'Attachment H-3'!I13</f>
        <v>0</v>
      </c>
      <c r="L97" s="91">
        <f>'Attachment H-3'!J13</f>
        <v>0</v>
      </c>
      <c r="M97" s="91">
        <f>'Attachment H-3'!K13</f>
        <v>0</v>
      </c>
      <c r="N97" s="94">
        <f>'Attachment H-3'!L13</f>
        <v>0</v>
      </c>
      <c r="O97" s="75">
        <f>'Attachment H-3'!M13</f>
        <v>0</v>
      </c>
      <c r="P97" s="75">
        <f>'Attachment H-3'!N13</f>
        <v>0</v>
      </c>
      <c r="Q97" s="57">
        <f>'Attachment H-3'!O13</f>
        <v>0</v>
      </c>
    </row>
    <row r="98" spans="3:17" ht="12.75">
      <c r="C98" s="73">
        <f>'Attachment H-3'!A14</f>
        <v>6</v>
      </c>
      <c r="D98" s="111">
        <f>'Attachment H-3'!B14</f>
        <v>0</v>
      </c>
      <c r="E98" s="112">
        <f>'Attachment H-3'!C14</f>
        <v>0</v>
      </c>
      <c r="F98" s="72">
        <f>'Attachment H-3'!D14</f>
        <v>0</v>
      </c>
      <c r="G98" s="72">
        <f>'Attachment H-3'!E14</f>
        <v>0</v>
      </c>
      <c r="H98" s="91">
        <f>'Attachment H-3'!F14</f>
        <v>0</v>
      </c>
      <c r="I98" s="91">
        <f>'Attachment H-3'!G14</f>
        <v>0</v>
      </c>
      <c r="J98" s="91">
        <f>'Attachment H-3'!H14</f>
        <v>0</v>
      </c>
      <c r="K98" s="91">
        <f>'Attachment H-3'!I14</f>
        <v>0</v>
      </c>
      <c r="L98" s="91">
        <f>'Attachment H-3'!J14</f>
        <v>0</v>
      </c>
      <c r="M98" s="91">
        <f>'Attachment H-3'!K14</f>
        <v>0</v>
      </c>
      <c r="N98" s="94">
        <f>'Attachment H-3'!L14</f>
        <v>0</v>
      </c>
      <c r="O98" s="75">
        <f>'Attachment H-3'!M14</f>
        <v>0</v>
      </c>
      <c r="P98" s="75">
        <f>'Attachment H-3'!N14</f>
        <v>0</v>
      </c>
      <c r="Q98" s="57">
        <f>'Attachment H-3'!O14</f>
        <v>0</v>
      </c>
    </row>
    <row r="99" spans="3:17" ht="12.75">
      <c r="C99" s="73">
        <f>'Attachment H-3'!A15</f>
        <v>7</v>
      </c>
      <c r="D99" s="111">
        <f>'Attachment H-3'!B15</f>
        <v>0</v>
      </c>
      <c r="E99" s="114">
        <f>'Attachment H-3'!C15</f>
        <v>0</v>
      </c>
      <c r="F99" s="72">
        <f>'Attachment H-3'!D15</f>
        <v>0</v>
      </c>
      <c r="G99" s="72">
        <f>'Attachment H-3'!E15</f>
        <v>0</v>
      </c>
      <c r="H99" s="91">
        <f>'Attachment H-3'!F15</f>
        <v>0</v>
      </c>
      <c r="I99" s="91">
        <f>'Attachment H-3'!G15</f>
        <v>0</v>
      </c>
      <c r="J99" s="91">
        <f>'Attachment H-3'!H15</f>
        <v>0</v>
      </c>
      <c r="K99" s="91">
        <f>'Attachment H-3'!I15</f>
        <v>0</v>
      </c>
      <c r="L99" s="91">
        <f>'Attachment H-3'!J15</f>
        <v>0</v>
      </c>
      <c r="M99" s="91">
        <f>'Attachment H-3'!K15</f>
        <v>0</v>
      </c>
      <c r="N99" s="94">
        <f>'Attachment H-3'!L15</f>
        <v>0</v>
      </c>
      <c r="O99" s="75">
        <f>'Attachment H-3'!M15</f>
        <v>0</v>
      </c>
      <c r="P99" s="75">
        <f>'Attachment H-3'!N15</f>
        <v>0</v>
      </c>
      <c r="Q99" s="57">
        <f>'Attachment H-3'!O15</f>
        <v>0</v>
      </c>
    </row>
    <row r="100" spans="3:17" ht="12.75">
      <c r="C100" s="73">
        <f>'Attachment H-3'!A16</f>
        <v>8</v>
      </c>
      <c r="D100" s="111">
        <f>'Attachment H-3'!B16</f>
        <v>0</v>
      </c>
      <c r="E100" s="112">
        <f>'Attachment H-3'!C16</f>
        <v>0</v>
      </c>
      <c r="F100" s="72">
        <f>'Attachment H-3'!D16</f>
        <v>0</v>
      </c>
      <c r="G100" s="72">
        <f>'Attachment H-3'!E16</f>
        <v>0</v>
      </c>
      <c r="H100" s="91">
        <f>'Attachment H-3'!F16</f>
        <v>0</v>
      </c>
      <c r="I100" s="91">
        <f>'Attachment H-3'!G16</f>
        <v>0</v>
      </c>
      <c r="J100" s="91">
        <f>'Attachment H-3'!H16</f>
        <v>0</v>
      </c>
      <c r="K100" s="91">
        <f>'Attachment H-3'!I16</f>
        <v>0</v>
      </c>
      <c r="L100" s="91">
        <f>'Attachment H-3'!J16</f>
        <v>0</v>
      </c>
      <c r="M100" s="91">
        <f>'Attachment H-3'!K16</f>
        <v>0</v>
      </c>
      <c r="N100" s="94">
        <f>'Attachment H-3'!L16</f>
        <v>0</v>
      </c>
      <c r="O100" s="75">
        <f>'Attachment H-3'!M16</f>
        <v>0</v>
      </c>
      <c r="P100" s="75">
        <f>'Attachment H-3'!N16</f>
        <v>0</v>
      </c>
      <c r="Q100" s="57">
        <f>'Attachment H-3'!O16</f>
        <v>0</v>
      </c>
    </row>
    <row r="101" spans="3:17" ht="12.75">
      <c r="C101" s="73">
        <f>'Attachment H-3'!A17</f>
        <v>9</v>
      </c>
      <c r="D101" s="111">
        <f>'Attachment H-3'!B17</f>
        <v>0</v>
      </c>
      <c r="E101" s="112">
        <f>'Attachment H-3'!C17</f>
        <v>0</v>
      </c>
      <c r="F101" s="72">
        <f>'Attachment H-3'!D17</f>
        <v>0</v>
      </c>
      <c r="G101" s="72">
        <f>'Attachment H-3'!E17</f>
        <v>0</v>
      </c>
      <c r="H101" s="91">
        <f>'Attachment H-3'!F17</f>
        <v>0</v>
      </c>
      <c r="I101" s="91">
        <f>'Attachment H-3'!G17</f>
        <v>0</v>
      </c>
      <c r="J101" s="91">
        <f>'Attachment H-3'!H17</f>
        <v>0</v>
      </c>
      <c r="K101" s="91">
        <f>'Attachment H-3'!I17</f>
        <v>0</v>
      </c>
      <c r="L101" s="91">
        <f>'Attachment H-3'!J17</f>
        <v>0</v>
      </c>
      <c r="M101" s="91">
        <f>'Attachment H-3'!K17</f>
        <v>0</v>
      </c>
      <c r="N101" s="94">
        <f>'Attachment H-3'!L17</f>
        <v>0</v>
      </c>
      <c r="O101" s="75">
        <f>'Attachment H-3'!M17</f>
        <v>0</v>
      </c>
      <c r="P101" s="75">
        <f>'Attachment H-3'!N17</f>
        <v>0</v>
      </c>
      <c r="Q101" s="57">
        <f>'Attachment H-3'!O17</f>
        <v>0</v>
      </c>
    </row>
    <row r="102" spans="3:17" ht="12.75">
      <c r="C102" s="73">
        <f>'Attachment H-3'!A18</f>
        <v>10</v>
      </c>
      <c r="D102" s="111">
        <f>'Attachment H-3'!B18</f>
        <v>0</v>
      </c>
      <c r="E102" s="113">
        <f>'Attachment H-3'!C18</f>
        <v>0</v>
      </c>
      <c r="F102" s="72">
        <f>'Attachment H-3'!D18</f>
        <v>0</v>
      </c>
      <c r="G102" s="72">
        <f>'Attachment H-3'!E18</f>
        <v>0</v>
      </c>
      <c r="H102" s="91">
        <f>'Attachment H-3'!F18</f>
        <v>0</v>
      </c>
      <c r="I102" s="91">
        <f>'Attachment H-3'!G18</f>
        <v>0</v>
      </c>
      <c r="J102" s="91">
        <f>'Attachment H-3'!H18</f>
        <v>0</v>
      </c>
      <c r="K102" s="91">
        <f>'Attachment H-3'!I18</f>
        <v>0</v>
      </c>
      <c r="L102" s="91">
        <f>'Attachment H-3'!J18</f>
        <v>0</v>
      </c>
      <c r="M102" s="91">
        <f>'Attachment H-3'!K18</f>
        <v>0</v>
      </c>
      <c r="N102" s="94">
        <f>'Attachment H-3'!L18</f>
        <v>0</v>
      </c>
      <c r="O102" s="75">
        <f>'Attachment H-3'!M18</f>
        <v>0</v>
      </c>
      <c r="P102" s="75">
        <f>'Attachment H-3'!N18</f>
        <v>0</v>
      </c>
      <c r="Q102" s="57">
        <f>'Attachment H-3'!O18</f>
        <v>0</v>
      </c>
    </row>
    <row r="103" spans="3:17" ht="12.75">
      <c r="C103" s="73">
        <f>'Attachment H-3'!A19</f>
        <v>11</v>
      </c>
      <c r="D103" s="111">
        <f>'Attachment H-3'!B19</f>
        <v>0</v>
      </c>
      <c r="E103" s="113">
        <f>'Attachment H-3'!C19</f>
        <v>0</v>
      </c>
      <c r="F103" s="72">
        <f>'Attachment H-3'!D19</f>
        <v>0</v>
      </c>
      <c r="G103" s="72">
        <f>'Attachment H-3'!E19</f>
        <v>0</v>
      </c>
      <c r="H103" s="91">
        <f>'Attachment H-3'!F19</f>
        <v>0</v>
      </c>
      <c r="I103" s="91">
        <f>'Attachment H-3'!G19</f>
        <v>0</v>
      </c>
      <c r="J103" s="91">
        <f>'Attachment H-3'!H19</f>
        <v>0</v>
      </c>
      <c r="K103" s="91">
        <f>'Attachment H-3'!I19</f>
        <v>0</v>
      </c>
      <c r="L103" s="91">
        <f>'Attachment H-3'!J19</f>
        <v>0</v>
      </c>
      <c r="M103" s="91">
        <f>'Attachment H-3'!K19</f>
        <v>0</v>
      </c>
      <c r="N103" s="94">
        <f>'Attachment H-3'!L19</f>
        <v>0</v>
      </c>
      <c r="O103" s="75">
        <f>'Attachment H-3'!M19</f>
        <v>0</v>
      </c>
      <c r="P103" s="75">
        <f>'Attachment H-3'!N19</f>
        <v>0</v>
      </c>
      <c r="Q103" s="57">
        <f>'Attachment H-3'!O19</f>
        <v>0</v>
      </c>
    </row>
    <row r="104" spans="3:17" ht="12.75">
      <c r="C104" s="73">
        <f>'Attachment H-3'!A20</f>
        <v>12</v>
      </c>
      <c r="D104" s="111">
        <f>'Attachment H-3'!B20</f>
        <v>0</v>
      </c>
      <c r="E104" s="112">
        <f>'Attachment H-3'!C20</f>
        <v>0</v>
      </c>
      <c r="F104" s="72">
        <f>'Attachment H-3'!D20</f>
        <v>0</v>
      </c>
      <c r="G104" s="72">
        <f>'Attachment H-3'!E20</f>
        <v>0</v>
      </c>
      <c r="H104" s="91">
        <f>'Attachment H-3'!F20</f>
        <v>0</v>
      </c>
      <c r="I104" s="91">
        <f>'Attachment H-3'!G20</f>
        <v>0</v>
      </c>
      <c r="J104" s="91">
        <f>'Attachment H-3'!H20</f>
        <v>0</v>
      </c>
      <c r="K104" s="91">
        <f>'Attachment H-3'!I20</f>
        <v>0</v>
      </c>
      <c r="L104" s="91">
        <f>'Attachment H-3'!J20</f>
        <v>0</v>
      </c>
      <c r="M104" s="91">
        <f>'Attachment H-3'!K20</f>
        <v>0</v>
      </c>
      <c r="N104" s="94">
        <f>'Attachment H-3'!L20</f>
        <v>0</v>
      </c>
      <c r="O104" s="75">
        <f>'Attachment H-3'!M20</f>
        <v>0</v>
      </c>
      <c r="P104" s="75">
        <f>'Attachment H-3'!N20</f>
        <v>0</v>
      </c>
      <c r="Q104" s="57">
        <f>'Attachment H-3'!O20</f>
        <v>0</v>
      </c>
    </row>
    <row r="105" spans="3:17" ht="12.75">
      <c r="C105" s="73">
        <f>'Attachment H-3'!A21</f>
        <v>13</v>
      </c>
      <c r="D105" s="111">
        <f>'Attachment H-3'!B21</f>
        <v>0</v>
      </c>
      <c r="E105" s="112">
        <f>'Attachment H-3'!C21</f>
        <v>0</v>
      </c>
      <c r="F105" s="72">
        <f>'Attachment H-3'!D21</f>
        <v>0</v>
      </c>
      <c r="G105" s="72">
        <f>'Attachment H-3'!E21</f>
        <v>0</v>
      </c>
      <c r="H105" s="91">
        <f>'Attachment H-3'!F21</f>
        <v>0</v>
      </c>
      <c r="I105" s="91">
        <f>'Attachment H-3'!G21</f>
        <v>0</v>
      </c>
      <c r="J105" s="91">
        <f>'Attachment H-3'!H21</f>
        <v>0</v>
      </c>
      <c r="K105" s="91">
        <f>'Attachment H-3'!I21</f>
        <v>0</v>
      </c>
      <c r="L105" s="91">
        <f>'Attachment H-3'!J21</f>
        <v>0</v>
      </c>
      <c r="M105" s="91">
        <f>'Attachment H-3'!K21</f>
        <v>0</v>
      </c>
      <c r="N105" s="94">
        <f>'Attachment H-3'!L21</f>
        <v>0</v>
      </c>
      <c r="O105" s="75">
        <f>'Attachment H-3'!M21</f>
        <v>0</v>
      </c>
      <c r="P105" s="75">
        <f>'Attachment H-3'!N21</f>
        <v>0</v>
      </c>
      <c r="Q105" s="57">
        <f>'Attachment H-3'!O21</f>
        <v>0</v>
      </c>
    </row>
    <row r="106" spans="3:17" ht="12.75">
      <c r="C106" s="73">
        <f>'Attachment H-3'!A22</f>
        <v>14</v>
      </c>
      <c r="D106" s="111">
        <f>'Attachment H-3'!B22</f>
        <v>0</v>
      </c>
      <c r="E106" s="112">
        <f>'Attachment H-3'!C22</f>
        <v>0</v>
      </c>
      <c r="F106" s="72">
        <f>'Attachment H-3'!D22</f>
        <v>0</v>
      </c>
      <c r="G106" s="72">
        <f>'Attachment H-3'!E22</f>
        <v>0</v>
      </c>
      <c r="H106" s="91">
        <f>'Attachment H-3'!F22</f>
        <v>0</v>
      </c>
      <c r="I106" s="91">
        <f>'Attachment H-3'!G22</f>
        <v>0</v>
      </c>
      <c r="J106" s="91">
        <f>'Attachment H-3'!H22</f>
        <v>0</v>
      </c>
      <c r="K106" s="91">
        <f>'Attachment H-3'!I22</f>
        <v>0</v>
      </c>
      <c r="L106" s="91">
        <f>'Attachment H-3'!J22</f>
        <v>0</v>
      </c>
      <c r="M106" s="91">
        <f>'Attachment H-3'!K22</f>
        <v>0</v>
      </c>
      <c r="N106" s="94">
        <f>'Attachment H-3'!L22</f>
        <v>0</v>
      </c>
      <c r="O106" s="75">
        <f>'Attachment H-3'!M22</f>
        <v>0</v>
      </c>
      <c r="P106" s="75">
        <f>'Attachment H-3'!N22</f>
        <v>0</v>
      </c>
      <c r="Q106" s="57">
        <f>'Attachment H-3'!O22</f>
        <v>0</v>
      </c>
    </row>
    <row r="107" spans="3:17" ht="12.75">
      <c r="C107" s="73">
        <f>'Attachment H-3'!A23</f>
        <v>15</v>
      </c>
      <c r="D107" s="111">
        <f>'Attachment H-3'!B23</f>
        <v>0</v>
      </c>
      <c r="E107" s="112">
        <f>'Attachment H-3'!C23</f>
        <v>0</v>
      </c>
      <c r="F107" s="72">
        <f>'Attachment H-3'!D23</f>
        <v>0</v>
      </c>
      <c r="G107" s="72">
        <f>'Attachment H-3'!E23</f>
        <v>0</v>
      </c>
      <c r="H107" s="91">
        <f>'Attachment H-3'!F23</f>
        <v>0</v>
      </c>
      <c r="I107" s="91">
        <f>'Attachment H-3'!G23</f>
        <v>0</v>
      </c>
      <c r="J107" s="91">
        <f>'Attachment H-3'!H23</f>
        <v>0</v>
      </c>
      <c r="K107" s="91">
        <f>'Attachment H-3'!I23</f>
        <v>0</v>
      </c>
      <c r="L107" s="91">
        <f>'Attachment H-3'!J23</f>
        <v>0</v>
      </c>
      <c r="M107" s="91">
        <f>'Attachment H-3'!K23</f>
        <v>0</v>
      </c>
      <c r="N107" s="94">
        <f>'Attachment H-3'!L23</f>
        <v>0</v>
      </c>
      <c r="O107" s="75">
        <f>'Attachment H-3'!M23</f>
        <v>0</v>
      </c>
      <c r="P107" s="75">
        <f>'Attachment H-3'!N23</f>
        <v>0</v>
      </c>
      <c r="Q107" s="57">
        <f>'Attachment H-3'!O23</f>
        <v>0</v>
      </c>
    </row>
    <row r="108" spans="3:17" ht="12.75">
      <c r="C108" s="73">
        <f>'Attachment H-3'!A24</f>
        <v>16</v>
      </c>
      <c r="D108" s="111">
        <f>'Attachment H-3'!B24</f>
        <v>0</v>
      </c>
      <c r="E108" s="112">
        <f>'Attachment H-3'!C24</f>
        <v>0</v>
      </c>
      <c r="F108" s="72">
        <f>'Attachment H-3'!D24</f>
        <v>0</v>
      </c>
      <c r="G108" s="72">
        <f>'Attachment H-3'!E24</f>
        <v>0</v>
      </c>
      <c r="H108" s="91">
        <f>'Attachment H-3'!F24</f>
        <v>0</v>
      </c>
      <c r="I108" s="91">
        <f>'Attachment H-3'!G24</f>
        <v>0</v>
      </c>
      <c r="J108" s="91">
        <f>'Attachment H-3'!H24</f>
        <v>0</v>
      </c>
      <c r="K108" s="91">
        <f>'Attachment H-3'!I24</f>
        <v>0</v>
      </c>
      <c r="L108" s="91">
        <f>'Attachment H-3'!J24</f>
        <v>0</v>
      </c>
      <c r="M108" s="91">
        <f>'Attachment H-3'!K24</f>
        <v>0</v>
      </c>
      <c r="N108" s="94">
        <f>'Attachment H-3'!L24</f>
        <v>0</v>
      </c>
      <c r="O108" s="75">
        <f>'Attachment H-3'!M24</f>
        <v>0</v>
      </c>
      <c r="P108" s="75">
        <f>'Attachment H-3'!N24</f>
        <v>0</v>
      </c>
      <c r="Q108" s="57">
        <f>'Attachment H-3'!O24</f>
        <v>0</v>
      </c>
    </row>
    <row r="109" spans="3:17" ht="12.75">
      <c r="C109" s="73">
        <f>'Attachment H-3'!A25</f>
        <v>17</v>
      </c>
      <c r="D109" s="111">
        <f>'Attachment H-3'!B25</f>
        <v>0</v>
      </c>
      <c r="E109" s="112">
        <f>'Attachment H-3'!C25</f>
        <v>0</v>
      </c>
      <c r="F109" s="72">
        <f>'Attachment H-3'!D25</f>
        <v>0</v>
      </c>
      <c r="G109" s="72">
        <f>'Attachment H-3'!E25</f>
        <v>0</v>
      </c>
      <c r="H109" s="91">
        <f>'Attachment H-3'!F25</f>
        <v>0</v>
      </c>
      <c r="I109" s="91">
        <f>'Attachment H-3'!G25</f>
        <v>0</v>
      </c>
      <c r="J109" s="91">
        <f>'Attachment H-3'!H25</f>
        <v>0</v>
      </c>
      <c r="K109" s="91">
        <f>'Attachment H-3'!I25</f>
        <v>0</v>
      </c>
      <c r="L109" s="91">
        <f>'Attachment H-3'!J25</f>
        <v>0</v>
      </c>
      <c r="M109" s="91">
        <f>'Attachment H-3'!K25</f>
        <v>0</v>
      </c>
      <c r="N109" s="94">
        <f>'Attachment H-3'!L25</f>
        <v>0</v>
      </c>
      <c r="O109" s="75">
        <f>'Attachment H-3'!M25</f>
        <v>0</v>
      </c>
      <c r="P109" s="75">
        <f>'Attachment H-3'!N25</f>
        <v>0</v>
      </c>
      <c r="Q109" s="57">
        <f>'Attachment H-3'!O25</f>
        <v>0</v>
      </c>
    </row>
    <row r="110" spans="3:17" ht="12.75">
      <c r="C110" s="73">
        <f>'Attachment H-3'!A26</f>
        <v>18</v>
      </c>
      <c r="D110" s="111">
        <f>'Attachment H-3'!B26</f>
        <v>0</v>
      </c>
      <c r="E110" s="112">
        <f>'Attachment H-3'!C26</f>
        <v>0</v>
      </c>
      <c r="F110" s="72">
        <f>'Attachment H-3'!D26</f>
        <v>0</v>
      </c>
      <c r="G110" s="72">
        <f>'Attachment H-3'!E26</f>
        <v>0</v>
      </c>
      <c r="H110" s="91">
        <f>'Attachment H-3'!F26</f>
        <v>0</v>
      </c>
      <c r="I110" s="91">
        <f>'Attachment H-3'!G26</f>
        <v>0</v>
      </c>
      <c r="J110" s="91">
        <f>'Attachment H-3'!H26</f>
        <v>0</v>
      </c>
      <c r="K110" s="91">
        <f>'Attachment H-3'!I26</f>
        <v>0</v>
      </c>
      <c r="L110" s="91">
        <f>'Attachment H-3'!J26</f>
        <v>0</v>
      </c>
      <c r="M110" s="91">
        <f>'Attachment H-3'!K26</f>
        <v>0</v>
      </c>
      <c r="N110" s="94">
        <f>'Attachment H-3'!L26</f>
        <v>0</v>
      </c>
      <c r="O110" s="75">
        <f>'Attachment H-3'!M26</f>
        <v>0</v>
      </c>
      <c r="P110" s="75">
        <f>'Attachment H-3'!N26</f>
        <v>0</v>
      </c>
      <c r="Q110" s="57">
        <f>'Attachment H-3'!O26</f>
        <v>0</v>
      </c>
    </row>
    <row r="111" spans="3:17" ht="12.75">
      <c r="C111" s="73">
        <f>'Attachment H-3'!A27</f>
        <v>19</v>
      </c>
      <c r="D111" s="111">
        <f>'Attachment H-3'!B27</f>
        <v>0</v>
      </c>
      <c r="E111" s="112">
        <f>'Attachment H-3'!C27</f>
        <v>0</v>
      </c>
      <c r="F111" s="72">
        <f>'Attachment H-3'!D27</f>
        <v>0</v>
      </c>
      <c r="G111" s="72">
        <f>'Attachment H-3'!E27</f>
        <v>0</v>
      </c>
      <c r="H111" s="91">
        <f>'Attachment H-3'!F27</f>
        <v>0</v>
      </c>
      <c r="I111" s="91">
        <f>'Attachment H-3'!G27</f>
        <v>0</v>
      </c>
      <c r="J111" s="91">
        <f>'Attachment H-3'!H27</f>
        <v>0</v>
      </c>
      <c r="K111" s="91">
        <f>'Attachment H-3'!I27</f>
        <v>0</v>
      </c>
      <c r="L111" s="91">
        <f>'Attachment H-3'!J27</f>
        <v>0</v>
      </c>
      <c r="M111" s="91">
        <f>'Attachment H-3'!K27</f>
        <v>0</v>
      </c>
      <c r="N111" s="94">
        <f>'Attachment H-3'!L27</f>
        <v>0</v>
      </c>
      <c r="O111" s="75">
        <f>'Attachment H-3'!M27</f>
        <v>0</v>
      </c>
      <c r="P111" s="75">
        <f>'Attachment H-3'!N27</f>
        <v>0</v>
      </c>
      <c r="Q111" s="57">
        <f>'Attachment H-3'!O27</f>
        <v>0</v>
      </c>
    </row>
    <row r="112" spans="3:17" ht="12.75">
      <c r="C112" s="73">
        <f>'Attachment H-3'!A28</f>
        <v>20</v>
      </c>
      <c r="D112" s="111">
        <f>'Attachment H-3'!B28</f>
        <v>0</v>
      </c>
      <c r="E112" s="112">
        <f>'Attachment H-3'!C28</f>
        <v>0</v>
      </c>
      <c r="F112" s="72">
        <f>'Attachment H-3'!D28</f>
        <v>0</v>
      </c>
      <c r="G112" s="72">
        <f>'Attachment H-3'!E28</f>
        <v>0</v>
      </c>
      <c r="H112" s="91">
        <f>'Attachment H-3'!F28</f>
        <v>0</v>
      </c>
      <c r="I112" s="91">
        <f>'Attachment H-3'!G28</f>
        <v>0</v>
      </c>
      <c r="J112" s="91">
        <f>'Attachment H-3'!H28</f>
        <v>0</v>
      </c>
      <c r="K112" s="91">
        <f>'Attachment H-3'!I28</f>
        <v>0</v>
      </c>
      <c r="L112" s="91">
        <f>'Attachment H-3'!J28</f>
        <v>0</v>
      </c>
      <c r="M112" s="91">
        <f>'Attachment H-3'!K28</f>
        <v>0</v>
      </c>
      <c r="N112" s="94">
        <f>'Attachment H-3'!L28</f>
        <v>0</v>
      </c>
      <c r="O112" s="75">
        <f>'Attachment H-3'!M28</f>
        <v>0</v>
      </c>
      <c r="P112" s="75">
        <f>'Attachment H-3'!N28</f>
        <v>0</v>
      </c>
      <c r="Q112" s="57">
        <f>'Attachment H-3'!O28</f>
        <v>0</v>
      </c>
    </row>
    <row r="113" spans="3:17" ht="12.75">
      <c r="C113" s="73">
        <f>'Attachment H-3'!A29</f>
        <v>21</v>
      </c>
      <c r="D113" s="111">
        <f>'Attachment H-3'!B29</f>
        <v>0</v>
      </c>
      <c r="E113" s="112">
        <f>'Attachment H-3'!C29</f>
        <v>0</v>
      </c>
      <c r="F113" s="72">
        <f>'Attachment H-3'!D29</f>
        <v>0</v>
      </c>
      <c r="G113" s="72">
        <f>'Attachment H-3'!E29</f>
        <v>0</v>
      </c>
      <c r="H113" s="91">
        <f>'Attachment H-3'!F29</f>
        <v>0</v>
      </c>
      <c r="I113" s="91">
        <f>'Attachment H-3'!G29</f>
        <v>0</v>
      </c>
      <c r="J113" s="91">
        <f>'Attachment H-3'!H29</f>
        <v>0</v>
      </c>
      <c r="K113" s="91">
        <f>'Attachment H-3'!I29</f>
        <v>0</v>
      </c>
      <c r="L113" s="91">
        <f>'Attachment H-3'!J29</f>
        <v>0</v>
      </c>
      <c r="M113" s="91">
        <f>'Attachment H-3'!K29</f>
        <v>0</v>
      </c>
      <c r="N113" s="94">
        <f>'Attachment H-3'!L29</f>
        <v>0</v>
      </c>
      <c r="O113" s="75">
        <f>'Attachment H-3'!M29</f>
        <v>0</v>
      </c>
      <c r="P113" s="75">
        <f>'Attachment H-3'!N29</f>
        <v>0</v>
      </c>
      <c r="Q113" s="57">
        <f>'Attachment H-3'!O29</f>
        <v>0</v>
      </c>
    </row>
    <row r="114" spans="3:17" ht="12.75">
      <c r="C114" s="73">
        <f>'Attachment H-3'!A30</f>
        <v>22</v>
      </c>
      <c r="D114" s="111">
        <f>'Attachment H-3'!B30</f>
        <v>0</v>
      </c>
      <c r="E114" s="112">
        <f>'Attachment H-3'!C30</f>
        <v>0</v>
      </c>
      <c r="F114" s="72">
        <f>'Attachment H-3'!D30</f>
        <v>0</v>
      </c>
      <c r="G114" s="72">
        <f>'Attachment H-3'!E30</f>
        <v>0</v>
      </c>
      <c r="H114" s="91">
        <f>'Attachment H-3'!F30</f>
        <v>0</v>
      </c>
      <c r="I114" s="91">
        <f>'Attachment H-3'!G30</f>
        <v>0</v>
      </c>
      <c r="J114" s="91">
        <f>'Attachment H-3'!H30</f>
        <v>0</v>
      </c>
      <c r="K114" s="91">
        <f>'Attachment H-3'!I30</f>
        <v>0</v>
      </c>
      <c r="L114" s="91">
        <f>'Attachment H-3'!J30</f>
        <v>0</v>
      </c>
      <c r="M114" s="91">
        <f>'Attachment H-3'!K30</f>
        <v>0</v>
      </c>
      <c r="N114" s="94">
        <f>'Attachment H-3'!L30</f>
        <v>0</v>
      </c>
      <c r="O114" s="75">
        <f>'Attachment H-3'!M30</f>
        <v>0</v>
      </c>
      <c r="P114" s="75">
        <f>'Attachment H-3'!N30</f>
        <v>0</v>
      </c>
      <c r="Q114" s="57">
        <f>'Attachment H-3'!O30</f>
        <v>0</v>
      </c>
    </row>
    <row r="115" spans="3:17" ht="12.75">
      <c r="C115" s="73">
        <f>'Attachment H-3'!A31</f>
        <v>23</v>
      </c>
      <c r="D115" s="111">
        <f>'Attachment H-3'!B31</f>
        <v>0</v>
      </c>
      <c r="E115" s="112">
        <f>'Attachment H-3'!C31</f>
        <v>0</v>
      </c>
      <c r="F115" s="72">
        <f>'Attachment H-3'!D31</f>
        <v>0</v>
      </c>
      <c r="G115" s="72">
        <f>'Attachment H-3'!E31</f>
        <v>0</v>
      </c>
      <c r="H115" s="91">
        <f>'Attachment H-3'!F31</f>
        <v>0</v>
      </c>
      <c r="I115" s="91">
        <f>'Attachment H-3'!G31</f>
        <v>0</v>
      </c>
      <c r="J115" s="91">
        <f>'Attachment H-3'!H31</f>
        <v>0</v>
      </c>
      <c r="K115" s="91">
        <f>'Attachment H-3'!I31</f>
        <v>0</v>
      </c>
      <c r="L115" s="91">
        <f>'Attachment H-3'!J31</f>
        <v>0</v>
      </c>
      <c r="M115" s="91">
        <f>'Attachment H-3'!K31</f>
        <v>0</v>
      </c>
      <c r="N115" s="94">
        <f>'Attachment H-3'!L31</f>
        <v>0</v>
      </c>
      <c r="O115" s="75">
        <f>'Attachment H-3'!M31</f>
        <v>0</v>
      </c>
      <c r="P115" s="75">
        <f>'Attachment H-3'!N31</f>
        <v>0</v>
      </c>
      <c r="Q115" s="57">
        <f>'Attachment H-3'!O31</f>
        <v>0</v>
      </c>
    </row>
    <row r="116" spans="3:17" ht="12.75">
      <c r="C116" s="73">
        <f>'Attachment H-3'!A32</f>
        <v>24</v>
      </c>
      <c r="D116" s="111">
        <f>'Attachment H-3'!B32</f>
        <v>0</v>
      </c>
      <c r="E116" s="112">
        <f>'Attachment H-3'!C32</f>
        <v>0</v>
      </c>
      <c r="F116" s="72">
        <f>'Attachment H-3'!D32</f>
        <v>0</v>
      </c>
      <c r="G116" s="72">
        <f>'Attachment H-3'!E32</f>
        <v>0</v>
      </c>
      <c r="H116" s="91">
        <f>'Attachment H-3'!F32</f>
        <v>0</v>
      </c>
      <c r="I116" s="91">
        <f>'Attachment H-3'!G32</f>
        <v>0</v>
      </c>
      <c r="J116" s="91">
        <f>'Attachment H-3'!H32</f>
        <v>0</v>
      </c>
      <c r="K116" s="91">
        <f>'Attachment H-3'!I32</f>
        <v>0</v>
      </c>
      <c r="L116" s="91">
        <f>'Attachment H-3'!J32</f>
        <v>0</v>
      </c>
      <c r="M116" s="91">
        <f>'Attachment H-3'!K32</f>
        <v>0</v>
      </c>
      <c r="N116" s="94">
        <f>'Attachment H-3'!L32</f>
        <v>0</v>
      </c>
      <c r="O116" s="75">
        <f>'Attachment H-3'!M32</f>
        <v>0</v>
      </c>
      <c r="P116" s="75">
        <f>'Attachment H-3'!N32</f>
        <v>0</v>
      </c>
      <c r="Q116" s="57">
        <f>'Attachment H-3'!O32</f>
        <v>0</v>
      </c>
    </row>
    <row r="117" spans="3:17" ht="12.75">
      <c r="C117" s="73">
        <f>'Attachment H-3'!A33</f>
        <v>25</v>
      </c>
      <c r="D117" s="111">
        <f>'Attachment H-3'!B33</f>
        <v>0</v>
      </c>
      <c r="E117" s="112">
        <f>'Attachment H-3'!C33</f>
        <v>0</v>
      </c>
      <c r="F117" s="72">
        <f>'Attachment H-3'!D33</f>
        <v>0</v>
      </c>
      <c r="G117" s="72">
        <f>'Attachment H-3'!E33</f>
        <v>0</v>
      </c>
      <c r="H117" s="91">
        <f>'Attachment H-3'!F33</f>
        <v>0</v>
      </c>
      <c r="I117" s="91">
        <f>'Attachment H-3'!G33</f>
        <v>0</v>
      </c>
      <c r="J117" s="91">
        <f>'Attachment H-3'!H33</f>
        <v>0</v>
      </c>
      <c r="K117" s="91">
        <f>'Attachment H-3'!I33</f>
        <v>0</v>
      </c>
      <c r="L117" s="91">
        <f>'Attachment H-3'!J33</f>
        <v>0</v>
      </c>
      <c r="M117" s="91">
        <f>'Attachment H-3'!K33</f>
        <v>0</v>
      </c>
      <c r="N117" s="94">
        <f>'Attachment H-3'!L33</f>
        <v>0</v>
      </c>
      <c r="O117" s="75">
        <f>'Attachment H-3'!M33</f>
        <v>0</v>
      </c>
      <c r="P117" s="75">
        <f>'Attachment H-3'!N33</f>
        <v>0</v>
      </c>
      <c r="Q117" s="57">
        <f>'Attachment H-3'!O33</f>
        <v>0</v>
      </c>
    </row>
    <row r="118" spans="3:17" ht="12.75">
      <c r="C118" s="73">
        <f>'Attachment H-3'!A34</f>
        <v>26</v>
      </c>
      <c r="D118" s="111">
        <f>'Attachment H-3'!B34</f>
        <v>0</v>
      </c>
      <c r="E118" s="112">
        <f>'Attachment H-3'!C34</f>
        <v>0</v>
      </c>
      <c r="F118" s="72">
        <f>'Attachment H-3'!D34</f>
        <v>0</v>
      </c>
      <c r="G118" s="72">
        <f>'Attachment H-3'!E34</f>
        <v>0</v>
      </c>
      <c r="H118" s="91">
        <f>'Attachment H-3'!F34</f>
        <v>0</v>
      </c>
      <c r="I118" s="91">
        <f>'Attachment H-3'!G34</f>
        <v>0</v>
      </c>
      <c r="J118" s="91">
        <f>'Attachment H-3'!H34</f>
        <v>0</v>
      </c>
      <c r="K118" s="91">
        <f>'Attachment H-3'!I34</f>
        <v>0</v>
      </c>
      <c r="L118" s="91">
        <f>'Attachment H-3'!J34</f>
        <v>0</v>
      </c>
      <c r="M118" s="91">
        <f>'Attachment H-3'!K34</f>
        <v>0</v>
      </c>
      <c r="N118" s="94">
        <f>'Attachment H-3'!L34</f>
        <v>0</v>
      </c>
      <c r="O118" s="75">
        <f>'Attachment H-3'!M34</f>
        <v>0</v>
      </c>
      <c r="P118" s="75">
        <f>'Attachment H-3'!N34</f>
        <v>0</v>
      </c>
      <c r="Q118" s="57">
        <f>'Attachment H-3'!O34</f>
        <v>0</v>
      </c>
    </row>
    <row r="119" spans="3:17" ht="12.75">
      <c r="C119" s="73">
        <f>'Attachment H-3'!A35</f>
        <v>27</v>
      </c>
      <c r="D119" s="111">
        <f>'Attachment H-3'!B35</f>
        <v>0</v>
      </c>
      <c r="E119" s="112">
        <f>'Attachment H-3'!C35</f>
        <v>0</v>
      </c>
      <c r="F119" s="72">
        <f>'Attachment H-3'!D35</f>
        <v>0</v>
      </c>
      <c r="G119" s="72">
        <f>'Attachment H-3'!E35</f>
        <v>0</v>
      </c>
      <c r="H119" s="91">
        <f>'Attachment H-3'!F35</f>
        <v>0</v>
      </c>
      <c r="I119" s="91">
        <f>'Attachment H-3'!G35</f>
        <v>0</v>
      </c>
      <c r="J119" s="91">
        <f>'Attachment H-3'!H35</f>
        <v>0</v>
      </c>
      <c r="K119" s="91">
        <f>'Attachment H-3'!I35</f>
        <v>0</v>
      </c>
      <c r="L119" s="91">
        <f>'Attachment H-3'!J35</f>
        <v>0</v>
      </c>
      <c r="M119" s="91">
        <f>'Attachment H-3'!K35</f>
        <v>0</v>
      </c>
      <c r="N119" s="94">
        <f>'Attachment H-3'!L35</f>
        <v>0</v>
      </c>
      <c r="O119" s="75">
        <f>'Attachment H-3'!M35</f>
        <v>0</v>
      </c>
      <c r="P119" s="75">
        <f>'Attachment H-3'!N35</f>
        <v>0</v>
      </c>
      <c r="Q119" s="57">
        <f>'Attachment H-3'!O35</f>
        <v>0</v>
      </c>
    </row>
    <row r="120" spans="3:17" ht="12.75">
      <c r="C120" s="73">
        <f>'Attachment H-3'!A36</f>
        <v>28</v>
      </c>
      <c r="D120" s="111">
        <f>'Attachment H-3'!B36</f>
        <v>0</v>
      </c>
      <c r="E120" s="112">
        <f>'Attachment H-3'!C36</f>
        <v>0</v>
      </c>
      <c r="F120" s="72">
        <f>'Attachment H-3'!D36</f>
        <v>0</v>
      </c>
      <c r="G120" s="72">
        <f>'Attachment H-3'!E36</f>
        <v>0</v>
      </c>
      <c r="H120" s="91">
        <f>'Attachment H-3'!F36</f>
        <v>0</v>
      </c>
      <c r="I120" s="91">
        <f>'Attachment H-3'!G36</f>
        <v>0</v>
      </c>
      <c r="J120" s="91">
        <f>'Attachment H-3'!H36</f>
        <v>0</v>
      </c>
      <c r="K120" s="91">
        <f>'Attachment H-3'!I36</f>
        <v>0</v>
      </c>
      <c r="L120" s="91">
        <f>'Attachment H-3'!J36</f>
        <v>0</v>
      </c>
      <c r="M120" s="91">
        <f>'Attachment H-3'!K36</f>
        <v>0</v>
      </c>
      <c r="N120" s="94">
        <f>'Attachment H-3'!L36</f>
        <v>0</v>
      </c>
      <c r="O120" s="75">
        <f>'Attachment H-3'!M36</f>
        <v>0</v>
      </c>
      <c r="P120" s="75">
        <f>'Attachment H-3'!N36</f>
        <v>0</v>
      </c>
      <c r="Q120" s="57">
        <f>'Attachment H-3'!O36</f>
        <v>0</v>
      </c>
    </row>
    <row r="121" spans="3:17" ht="12.75">
      <c r="C121" s="73">
        <f>'Attachment H-3'!A37</f>
        <v>29</v>
      </c>
      <c r="D121" s="111">
        <f>'Attachment H-3'!B37</f>
        <v>0</v>
      </c>
      <c r="E121" s="112">
        <f>'Attachment H-3'!C37</f>
        <v>0</v>
      </c>
      <c r="F121" s="72">
        <f>'Attachment H-3'!D37</f>
        <v>0</v>
      </c>
      <c r="G121" s="72">
        <f>'Attachment H-3'!E37</f>
        <v>0</v>
      </c>
      <c r="H121" s="91">
        <f>'Attachment H-3'!F37</f>
        <v>0</v>
      </c>
      <c r="I121" s="91">
        <f>'Attachment H-3'!G37</f>
        <v>0</v>
      </c>
      <c r="J121" s="91">
        <f>'Attachment H-3'!H37</f>
        <v>0</v>
      </c>
      <c r="K121" s="91">
        <f>'Attachment H-3'!I37</f>
        <v>0</v>
      </c>
      <c r="L121" s="91">
        <f>'Attachment H-3'!J37</f>
        <v>0</v>
      </c>
      <c r="M121" s="91">
        <f>'Attachment H-3'!K37</f>
        <v>0</v>
      </c>
      <c r="N121" s="94">
        <f>'Attachment H-3'!L37</f>
        <v>0</v>
      </c>
      <c r="O121" s="75">
        <f>'Attachment H-3'!M37</f>
        <v>0</v>
      </c>
      <c r="P121" s="75">
        <f>'Attachment H-3'!N37</f>
        <v>0</v>
      </c>
      <c r="Q121" s="57">
        <f>'Attachment H-3'!O37</f>
        <v>0</v>
      </c>
    </row>
    <row r="122" spans="3:17" ht="12.75">
      <c r="C122" s="73">
        <f>'Attachment H-3'!A38</f>
        <v>30</v>
      </c>
      <c r="D122" s="111">
        <f>'Attachment H-3'!B38</f>
        <v>0</v>
      </c>
      <c r="E122" s="112">
        <f>'Attachment H-3'!C38</f>
        <v>0</v>
      </c>
      <c r="F122" s="72">
        <f>'Attachment H-3'!D38</f>
        <v>0</v>
      </c>
      <c r="G122" s="72">
        <f>'Attachment H-3'!E38</f>
        <v>0</v>
      </c>
      <c r="H122" s="91">
        <f>'Attachment H-3'!F38</f>
        <v>0</v>
      </c>
      <c r="I122" s="91">
        <f>'Attachment H-3'!G38</f>
        <v>0</v>
      </c>
      <c r="J122" s="91">
        <f>'Attachment H-3'!H38</f>
        <v>0</v>
      </c>
      <c r="K122" s="91">
        <f>'Attachment H-3'!I38</f>
        <v>0</v>
      </c>
      <c r="L122" s="91">
        <f>'Attachment H-3'!J38</f>
        <v>0</v>
      </c>
      <c r="M122" s="91">
        <f>'Attachment H-3'!K38</f>
        <v>0</v>
      </c>
      <c r="N122" s="94">
        <f>'Attachment H-3'!L38</f>
        <v>0</v>
      </c>
      <c r="O122" s="75">
        <f>'Attachment H-3'!M38</f>
        <v>0</v>
      </c>
      <c r="P122" s="75">
        <f>'Attachment H-3'!N38</f>
        <v>0</v>
      </c>
      <c r="Q122" s="57">
        <f>'Attachment H-3'!O38</f>
        <v>0</v>
      </c>
    </row>
    <row r="123" spans="3:17" ht="12.75">
      <c r="C123" s="73">
        <f>'Attachment H-3'!A39</f>
        <v>31</v>
      </c>
      <c r="D123" s="111">
        <f>'Attachment H-3'!B39</f>
        <v>0</v>
      </c>
      <c r="E123" s="112">
        <f>'Attachment H-3'!C39</f>
        <v>0</v>
      </c>
      <c r="F123" s="72">
        <f>'Attachment H-3'!D39</f>
        <v>0</v>
      </c>
      <c r="G123" s="72">
        <f>'Attachment H-3'!E39</f>
        <v>0</v>
      </c>
      <c r="H123" s="91">
        <f>'Attachment H-3'!F39</f>
        <v>0</v>
      </c>
      <c r="I123" s="91">
        <f>'Attachment H-3'!G39</f>
        <v>0</v>
      </c>
      <c r="J123" s="91">
        <f>'Attachment H-3'!H39</f>
        <v>0</v>
      </c>
      <c r="K123" s="91">
        <f>'Attachment H-3'!I39</f>
        <v>0</v>
      </c>
      <c r="L123" s="91">
        <f>'Attachment H-3'!J39</f>
        <v>0</v>
      </c>
      <c r="M123" s="91">
        <f>'Attachment H-3'!K39</f>
        <v>0</v>
      </c>
      <c r="N123" s="94">
        <f>'Attachment H-3'!L39</f>
        <v>0</v>
      </c>
      <c r="O123" s="75">
        <f>'Attachment H-3'!M39</f>
        <v>0</v>
      </c>
      <c r="P123" s="75">
        <f>'Attachment H-3'!N39</f>
        <v>0</v>
      </c>
      <c r="Q123" s="57">
        <f>'Attachment H-3'!O39</f>
        <v>0</v>
      </c>
    </row>
    <row r="124" spans="3:17" ht="12.75">
      <c r="C124" s="73">
        <f>'Attachment H-3'!A40</f>
        <v>32</v>
      </c>
      <c r="D124" s="111">
        <f>'Attachment H-3'!B40</f>
        <v>0</v>
      </c>
      <c r="E124" s="112">
        <f>'Attachment H-3'!C40</f>
        <v>0</v>
      </c>
      <c r="F124" s="72">
        <f>'Attachment H-3'!D40</f>
        <v>0</v>
      </c>
      <c r="G124" s="72">
        <f>'Attachment H-3'!E40</f>
        <v>0</v>
      </c>
      <c r="H124" s="91">
        <f>'Attachment H-3'!F40</f>
        <v>0</v>
      </c>
      <c r="I124" s="91">
        <f>'Attachment H-3'!G40</f>
        <v>0</v>
      </c>
      <c r="J124" s="91">
        <f>'Attachment H-3'!H40</f>
        <v>0</v>
      </c>
      <c r="K124" s="91">
        <f>'Attachment H-3'!I40</f>
        <v>0</v>
      </c>
      <c r="L124" s="91">
        <f>'Attachment H-3'!J40</f>
        <v>0</v>
      </c>
      <c r="M124" s="91">
        <f>'Attachment H-3'!K40</f>
        <v>0</v>
      </c>
      <c r="N124" s="94">
        <f>'Attachment H-3'!L40</f>
        <v>0</v>
      </c>
      <c r="O124" s="75">
        <f>'Attachment H-3'!M40</f>
        <v>0</v>
      </c>
      <c r="P124" s="75">
        <f>'Attachment H-3'!N40</f>
        <v>0</v>
      </c>
      <c r="Q124" s="57">
        <f>'Attachment H-3'!O40</f>
        <v>0</v>
      </c>
    </row>
    <row r="125" spans="3:17" ht="12.75">
      <c r="C125" s="73">
        <f>'Attachment H-3'!A41</f>
        <v>33</v>
      </c>
      <c r="D125" s="111">
        <f>'Attachment H-3'!B41</f>
        <v>0</v>
      </c>
      <c r="E125" s="112">
        <f>'Attachment H-3'!C41</f>
        <v>0</v>
      </c>
      <c r="F125" s="72">
        <f>'Attachment H-3'!D41</f>
        <v>0</v>
      </c>
      <c r="G125" s="72">
        <f>'Attachment H-3'!E41</f>
        <v>0</v>
      </c>
      <c r="H125" s="91">
        <f>'Attachment H-3'!F41</f>
        <v>0</v>
      </c>
      <c r="I125" s="91">
        <f>'Attachment H-3'!G41</f>
        <v>0</v>
      </c>
      <c r="J125" s="91">
        <f>'Attachment H-3'!H41</f>
        <v>0</v>
      </c>
      <c r="K125" s="91">
        <f>'Attachment H-3'!I41</f>
        <v>0</v>
      </c>
      <c r="L125" s="91">
        <f>'Attachment H-3'!J41</f>
        <v>0</v>
      </c>
      <c r="M125" s="91">
        <f>'Attachment H-3'!K41</f>
        <v>0</v>
      </c>
      <c r="N125" s="94">
        <f>'Attachment H-3'!L41</f>
        <v>0</v>
      </c>
      <c r="O125" s="75">
        <f>'Attachment H-3'!M41</f>
        <v>0</v>
      </c>
      <c r="P125" s="75">
        <f>'Attachment H-3'!N41</f>
        <v>0</v>
      </c>
      <c r="Q125" s="57">
        <f>'Attachment H-3'!O41</f>
        <v>0</v>
      </c>
    </row>
    <row r="126" spans="3:17" ht="12.75">
      <c r="C126" s="73">
        <f>'Attachment H-3'!A42</f>
        <v>34</v>
      </c>
      <c r="D126" s="111" t="str">
        <f>'Attachment H-3'!B42</f>
        <v>&lt;DJJ use only! Hide if not defined&gt;</v>
      </c>
      <c r="E126" s="112">
        <f>'Attachment H-3'!C42</f>
        <v>0</v>
      </c>
      <c r="F126" s="72">
        <f>'Attachment H-3'!D42</f>
        <v>0</v>
      </c>
      <c r="G126" s="72">
        <f>'Attachment H-3'!E42</f>
        <v>0</v>
      </c>
      <c r="H126" s="91">
        <f>'Attachment H-3'!F42</f>
        <v>0</v>
      </c>
      <c r="I126" s="91">
        <f>'Attachment H-3'!G42</f>
        <v>0</v>
      </c>
      <c r="J126" s="91">
        <f>'Attachment H-3'!H42</f>
        <v>0</v>
      </c>
      <c r="K126" s="91">
        <f>'Attachment H-3'!I42</f>
        <v>0</v>
      </c>
      <c r="L126" s="91">
        <f>'Attachment H-3'!J42</f>
        <v>0</v>
      </c>
      <c r="M126" s="91">
        <f>'Attachment H-3'!K42</f>
        <v>0</v>
      </c>
      <c r="N126" s="94">
        <f>'Attachment H-3'!L42</f>
        <v>0</v>
      </c>
      <c r="O126" s="75">
        <f>'Attachment H-3'!M42</f>
        <v>0</v>
      </c>
      <c r="P126" s="75">
        <f>'Attachment H-3'!N42</f>
        <v>0</v>
      </c>
      <c r="Q126" s="57">
        <f>'Attachment H-3'!O42</f>
        <v>0</v>
      </c>
    </row>
    <row r="127" spans="3:17" ht="12.75">
      <c r="C127" s="73">
        <f>'Attachment H-3'!A43</f>
        <v>35</v>
      </c>
      <c r="D127" s="111" t="str">
        <f>'Attachment H-3'!B43</f>
        <v>&lt;DJJ use only! Hide if not defined&gt;</v>
      </c>
      <c r="E127" s="112">
        <f>'Attachment H-3'!C43</f>
        <v>0</v>
      </c>
      <c r="F127" s="72">
        <f>'Attachment H-3'!D43</f>
        <v>0</v>
      </c>
      <c r="G127" s="72">
        <f>'Attachment H-3'!E43</f>
        <v>0</v>
      </c>
      <c r="H127" s="91">
        <f>'Attachment H-3'!F43</f>
        <v>0</v>
      </c>
      <c r="I127" s="91">
        <f>'Attachment H-3'!G43</f>
        <v>0</v>
      </c>
      <c r="J127" s="91">
        <f>'Attachment H-3'!H43</f>
        <v>0</v>
      </c>
      <c r="K127" s="91">
        <f>'Attachment H-3'!I43</f>
        <v>0</v>
      </c>
      <c r="L127" s="91">
        <f>'Attachment H-3'!J43</f>
        <v>0</v>
      </c>
      <c r="M127" s="91">
        <f>'Attachment H-3'!K43</f>
        <v>0</v>
      </c>
      <c r="N127" s="94">
        <f>'Attachment H-3'!L43</f>
        <v>0</v>
      </c>
      <c r="O127" s="75">
        <f>'Attachment H-3'!M43</f>
        <v>0</v>
      </c>
      <c r="P127" s="75">
        <f>'Attachment H-3'!N43</f>
        <v>0</v>
      </c>
      <c r="Q127" s="57">
        <f>'Attachment H-3'!O43</f>
        <v>0</v>
      </c>
    </row>
    <row r="128" spans="3:17" ht="12.75">
      <c r="C128" s="73">
        <f>'Attachment H-3'!A44</f>
        <v>36</v>
      </c>
      <c r="D128" s="111" t="str">
        <f>'Attachment H-3'!B44</f>
        <v>&lt;DJJ use only! Hide if not defined&gt;</v>
      </c>
      <c r="E128" s="112">
        <f>'Attachment H-3'!C44</f>
        <v>0</v>
      </c>
      <c r="F128" s="72">
        <f>'Attachment H-3'!D44</f>
        <v>0</v>
      </c>
      <c r="G128" s="72">
        <f>'Attachment H-3'!E44</f>
        <v>0</v>
      </c>
      <c r="H128" s="91">
        <f>'Attachment H-3'!F44</f>
        <v>0</v>
      </c>
      <c r="I128" s="91">
        <f>'Attachment H-3'!G44</f>
        <v>0</v>
      </c>
      <c r="J128" s="91">
        <f>'Attachment H-3'!H44</f>
        <v>0</v>
      </c>
      <c r="K128" s="91">
        <f>'Attachment H-3'!I44</f>
        <v>0</v>
      </c>
      <c r="L128" s="91">
        <f>'Attachment H-3'!J44</f>
        <v>0</v>
      </c>
      <c r="M128" s="91">
        <f>'Attachment H-3'!K44</f>
        <v>0</v>
      </c>
      <c r="N128" s="94">
        <f>'Attachment H-3'!L44</f>
        <v>0</v>
      </c>
      <c r="O128" s="75">
        <f>'Attachment H-3'!M44</f>
        <v>0</v>
      </c>
      <c r="P128" s="75">
        <f>'Attachment H-3'!N44</f>
        <v>0</v>
      </c>
      <c r="Q128" s="57">
        <f>'Attachment H-3'!O44</f>
        <v>0</v>
      </c>
    </row>
    <row r="129" spans="3:17" ht="12.75">
      <c r="C129" s="73">
        <f>'Attachment H-3'!A45</f>
        <v>37</v>
      </c>
      <c r="D129" s="111" t="str">
        <f>'Attachment H-3'!B45</f>
        <v>&lt;DJJ use only! Hide if not defined&gt;</v>
      </c>
      <c r="E129" s="112">
        <f>'Attachment H-3'!C45</f>
        <v>0</v>
      </c>
      <c r="F129" s="72">
        <f>'Attachment H-3'!D45</f>
        <v>0</v>
      </c>
      <c r="G129" s="72">
        <f>'Attachment H-3'!E45</f>
        <v>0</v>
      </c>
      <c r="H129" s="91">
        <f>'Attachment H-3'!F45</f>
        <v>0</v>
      </c>
      <c r="I129" s="91">
        <f>'Attachment H-3'!G45</f>
        <v>0</v>
      </c>
      <c r="J129" s="91">
        <f>'Attachment H-3'!H45</f>
        <v>0</v>
      </c>
      <c r="K129" s="91">
        <f>'Attachment H-3'!I45</f>
        <v>0</v>
      </c>
      <c r="L129" s="91">
        <f>'Attachment H-3'!J45</f>
        <v>0</v>
      </c>
      <c r="M129" s="91">
        <f>'Attachment H-3'!K45</f>
        <v>0</v>
      </c>
      <c r="N129" s="94">
        <f>'Attachment H-3'!L45</f>
        <v>0</v>
      </c>
      <c r="O129" s="75">
        <f>'Attachment H-3'!M45</f>
        <v>0</v>
      </c>
      <c r="P129" s="75">
        <f>'Attachment H-3'!N45</f>
        <v>0</v>
      </c>
      <c r="Q129" s="57">
        <f>'Attachment H-3'!O45</f>
        <v>0</v>
      </c>
    </row>
    <row r="130" spans="3:17" ht="12.75">
      <c r="C130" s="73">
        <f>'Attachment H-3'!A46</f>
        <v>38</v>
      </c>
      <c r="D130" s="111" t="str">
        <f>'Attachment H-3'!B46</f>
        <v>&lt;DJJ use only! Hide if not defined&gt;</v>
      </c>
      <c r="E130" s="112">
        <f>'Attachment H-3'!C46</f>
        <v>0</v>
      </c>
      <c r="F130" s="72">
        <f>'Attachment H-3'!D46</f>
        <v>0</v>
      </c>
      <c r="G130" s="72">
        <f>'Attachment H-3'!E46</f>
        <v>0</v>
      </c>
      <c r="H130" s="91">
        <f>'Attachment H-3'!F46</f>
        <v>0</v>
      </c>
      <c r="I130" s="91">
        <f>'Attachment H-3'!G46</f>
        <v>0</v>
      </c>
      <c r="J130" s="91">
        <f>'Attachment H-3'!H46</f>
        <v>0</v>
      </c>
      <c r="K130" s="91">
        <f>'Attachment H-3'!I46</f>
        <v>0</v>
      </c>
      <c r="L130" s="91">
        <f>'Attachment H-3'!J46</f>
        <v>0</v>
      </c>
      <c r="M130" s="91">
        <f>'Attachment H-3'!K46</f>
        <v>0</v>
      </c>
      <c r="N130" s="94">
        <f>'Attachment H-3'!L46</f>
        <v>0</v>
      </c>
      <c r="O130" s="75">
        <f>'Attachment H-3'!M46</f>
        <v>0</v>
      </c>
      <c r="P130" s="75">
        <f>'Attachment H-3'!N46</f>
        <v>0</v>
      </c>
      <c r="Q130" s="57">
        <f>'Attachment H-3'!O46</f>
        <v>0</v>
      </c>
    </row>
    <row r="131" spans="3:17" ht="12.75">
      <c r="C131" s="73">
        <f>'Attachment H-3'!A47</f>
        <v>39</v>
      </c>
      <c r="D131" s="111" t="str">
        <f>'Attachment H-3'!B47</f>
        <v>&lt;DJJ use only! Hide if not defined&gt;</v>
      </c>
      <c r="E131" s="112">
        <f>'Attachment H-3'!C47</f>
        <v>0</v>
      </c>
      <c r="F131" s="72">
        <f>'Attachment H-3'!D47</f>
        <v>0</v>
      </c>
      <c r="G131" s="72">
        <f>'Attachment H-3'!E47</f>
        <v>0</v>
      </c>
      <c r="H131" s="91">
        <f>'Attachment H-3'!F47</f>
        <v>0</v>
      </c>
      <c r="I131" s="91">
        <f>'Attachment H-3'!G47</f>
        <v>0</v>
      </c>
      <c r="J131" s="91">
        <f>'Attachment H-3'!H47</f>
        <v>0</v>
      </c>
      <c r="K131" s="91">
        <f>'Attachment H-3'!I47</f>
        <v>0</v>
      </c>
      <c r="L131" s="91">
        <f>'Attachment H-3'!J47</f>
        <v>0</v>
      </c>
      <c r="M131" s="91">
        <f>'Attachment H-3'!K47</f>
        <v>0</v>
      </c>
      <c r="N131" s="94">
        <f>'Attachment H-3'!L47</f>
        <v>0</v>
      </c>
      <c r="O131" s="75">
        <f>'Attachment H-3'!M47</f>
        <v>0</v>
      </c>
      <c r="P131" s="75">
        <f>'Attachment H-3'!N47</f>
        <v>0</v>
      </c>
      <c r="Q131" s="57">
        <f>'Attachment H-3'!O47</f>
        <v>0</v>
      </c>
    </row>
    <row r="132" spans="3:17" ht="12.75">
      <c r="C132" s="73">
        <f>'Attachment H-3'!A48</f>
        <v>40</v>
      </c>
      <c r="D132" s="111" t="str">
        <f>'Attachment H-3'!B48</f>
        <v>&lt;DJJ use only! Hide if not defined&gt;</v>
      </c>
      <c r="E132" s="112">
        <f>'Attachment H-3'!C48</f>
        <v>0</v>
      </c>
      <c r="F132" s="72">
        <f>'Attachment H-3'!D48</f>
        <v>0</v>
      </c>
      <c r="G132" s="72">
        <f>'Attachment H-3'!E48</f>
        <v>0</v>
      </c>
      <c r="H132" s="91">
        <f>'Attachment H-3'!F48</f>
        <v>0</v>
      </c>
      <c r="I132" s="91">
        <f>'Attachment H-3'!G48</f>
        <v>0</v>
      </c>
      <c r="J132" s="91">
        <f>'Attachment H-3'!H48</f>
        <v>0</v>
      </c>
      <c r="K132" s="91">
        <f>'Attachment H-3'!I48</f>
        <v>0</v>
      </c>
      <c r="L132" s="91">
        <f>'Attachment H-3'!J48</f>
        <v>0</v>
      </c>
      <c r="M132" s="91">
        <f>'Attachment H-3'!K48</f>
        <v>0</v>
      </c>
      <c r="N132" s="94">
        <f>'Attachment H-3'!L48</f>
        <v>0</v>
      </c>
      <c r="O132" s="75">
        <f>'Attachment H-3'!M48</f>
        <v>0</v>
      </c>
      <c r="P132" s="75">
        <f>'Attachment H-3'!N48</f>
        <v>0</v>
      </c>
      <c r="Q132" s="57">
        <f>'Attachment H-3'!O48</f>
        <v>0</v>
      </c>
    </row>
    <row r="133" spans="3:17" ht="12.75">
      <c r="C133" s="73">
        <f>'Attachment H-3'!A49</f>
        <v>41</v>
      </c>
      <c r="D133" s="111" t="str">
        <f>'Attachment H-3'!B49</f>
        <v>&lt;DJJ use only! Hide if not defined&gt;</v>
      </c>
      <c r="E133" s="112">
        <f>'Attachment H-3'!C49</f>
        <v>0</v>
      </c>
      <c r="F133" s="72">
        <f>'Attachment H-3'!D49</f>
        <v>0</v>
      </c>
      <c r="G133" s="72">
        <f>'Attachment H-3'!E49</f>
        <v>0</v>
      </c>
      <c r="H133" s="91">
        <f>'Attachment H-3'!F49</f>
        <v>0</v>
      </c>
      <c r="I133" s="91">
        <f>'Attachment H-3'!G49</f>
        <v>0</v>
      </c>
      <c r="J133" s="91">
        <f>'Attachment H-3'!H49</f>
        <v>0</v>
      </c>
      <c r="K133" s="91">
        <f>'Attachment H-3'!I49</f>
        <v>0</v>
      </c>
      <c r="L133" s="91">
        <f>'Attachment H-3'!J49</f>
        <v>0</v>
      </c>
      <c r="M133" s="91">
        <f>'Attachment H-3'!K49</f>
        <v>0</v>
      </c>
      <c r="N133" s="94">
        <f>'Attachment H-3'!L49</f>
        <v>0</v>
      </c>
      <c r="O133" s="75">
        <f>'Attachment H-3'!M49</f>
        <v>0</v>
      </c>
      <c r="P133" s="75">
        <f>'Attachment H-3'!N49</f>
        <v>0</v>
      </c>
      <c r="Q133" s="57">
        <f>'Attachment H-3'!O49</f>
        <v>0</v>
      </c>
    </row>
    <row r="134" spans="3:17" ht="12.75">
      <c r="C134" s="73">
        <f>'Attachment H-3'!A50</f>
        <v>0</v>
      </c>
      <c r="D134" s="111" t="str">
        <f>'Attachment H-3'!B50</f>
        <v>Additional Program Staff
(Provide detail in H-3 Narrative)</v>
      </c>
      <c r="E134" s="74">
        <f>'Attachment H-3'!C50</f>
        <v>0</v>
      </c>
      <c r="F134" s="72">
        <f>'Attachment H-3'!D50</f>
        <v>0</v>
      </c>
      <c r="G134" s="72">
        <f>'Attachment H-3'!E50</f>
        <v>0</v>
      </c>
      <c r="H134" s="91" t="str">
        <f>'Attachment H-3'!F50</f>
        <v>n/a</v>
      </c>
      <c r="I134" s="91" t="str">
        <f>'Attachment H-3'!G50</f>
        <v>n/a</v>
      </c>
      <c r="J134" s="91" t="str">
        <f>'Attachment H-3'!H50</f>
        <v>n/a</v>
      </c>
      <c r="K134" s="91" t="str">
        <f>'Attachment H-3'!I50</f>
        <v>n/a</v>
      </c>
      <c r="L134" s="91" t="str">
        <f>'Attachment H-3'!J50</f>
        <v>n/a</v>
      </c>
      <c r="M134" s="91" t="str">
        <f>'Attachment H-3'!K50</f>
        <v>n/a</v>
      </c>
      <c r="N134" s="94">
        <f>'Attachment H-3'!L50</f>
        <v>0</v>
      </c>
      <c r="O134" s="75">
        <f>'Attachment H-3'!M50</f>
        <v>0</v>
      </c>
      <c r="P134" s="75">
        <f>'Attachment H-3'!N50</f>
        <v>0</v>
      </c>
      <c r="Q134" s="57">
        <f>'Attachment H-3'!O50</f>
        <v>0</v>
      </c>
    </row>
    <row r="135" spans="3:17" ht="12.75">
      <c r="C135" s="73">
        <f>'Attachment H-3'!A51</f>
        <v>0</v>
      </c>
      <c r="D135" s="111" t="str">
        <f>'Attachment H-3'!B51</f>
        <v>Corporate Direct Service Staff
(Provide detail in H-3 Narrative)</v>
      </c>
      <c r="E135" s="74">
        <f>'Attachment H-3'!C51</f>
        <v>0</v>
      </c>
      <c r="F135" s="72">
        <f>'Attachment H-3'!D51</f>
        <v>0</v>
      </c>
      <c r="G135" s="72">
        <f>'Attachment H-3'!E51</f>
        <v>0</v>
      </c>
      <c r="H135" s="91" t="str">
        <f>'Attachment H-3'!F51</f>
        <v>n/a</v>
      </c>
      <c r="I135" s="91" t="str">
        <f>'Attachment H-3'!G51</f>
        <v>n/a</v>
      </c>
      <c r="J135" s="91" t="str">
        <f>'Attachment H-3'!H51</f>
        <v>n/a</v>
      </c>
      <c r="K135" s="91" t="str">
        <f>'Attachment H-3'!I51</f>
        <v>n/a</v>
      </c>
      <c r="L135" s="91" t="str">
        <f>'Attachment H-3'!J51</f>
        <v>n/a</v>
      </c>
      <c r="M135" s="91" t="str">
        <f>'Attachment H-3'!K51</f>
        <v>n/a</v>
      </c>
      <c r="N135" s="94" t="str">
        <f>'Attachment H-3'!L51</f>
        <v>0</v>
      </c>
      <c r="O135" s="75" t="str">
        <f>'Attachment H-3'!M51</f>
        <v>0</v>
      </c>
      <c r="P135" s="75">
        <f>'Attachment H-3'!N51</f>
        <v>0</v>
      </c>
      <c r="Q135" s="57">
        <f>'Attachment H-3'!O51</f>
        <v>0</v>
      </c>
    </row>
    <row r="136" spans="3:17" ht="12.75">
      <c r="C136" s="142">
        <f>'Attachment H-3'!A52</f>
        <v>0</v>
      </c>
      <c r="D136" s="143" t="str">
        <f>'Attachment H-3'!B52</f>
        <v>TOTALS</v>
      </c>
      <c r="E136" s="144">
        <f>'Attachment H-3'!C52</f>
        <v>0</v>
      </c>
      <c r="F136" s="110">
        <f>'Attachment H-3'!D52</f>
        <v>0</v>
      </c>
      <c r="G136" s="110">
        <f>'Attachment H-3'!E52</f>
        <v>0</v>
      </c>
      <c r="H136" s="109">
        <f>'Attachment H-3'!F52</f>
        <v>0</v>
      </c>
      <c r="I136" s="108">
        <f>'Attachment H-3'!G52</f>
        <v>0</v>
      </c>
      <c r="J136" s="108">
        <f>'Attachment H-3'!H52</f>
        <v>0</v>
      </c>
      <c r="K136" s="108">
        <f>'Attachment H-3'!I52</f>
        <v>0</v>
      </c>
      <c r="L136" s="108">
        <f>'Attachment H-3'!J52</f>
        <v>0</v>
      </c>
      <c r="M136" s="108">
        <f>'Attachment H-3'!K52</f>
        <v>0</v>
      </c>
      <c r="N136" s="107">
        <f>'Attachment H-3'!L52</f>
        <v>0</v>
      </c>
      <c r="O136" s="106">
        <f>'Attachment H-3'!M52</f>
        <v>0</v>
      </c>
      <c r="P136" s="106">
        <f>'Attachment H-3'!N52</f>
        <v>0</v>
      </c>
      <c r="Q136" s="105">
        <f>'Attachment H-3'!O52</f>
        <v>0</v>
      </c>
    </row>
    <row r="137" spans="3:17" ht="12.75">
      <c r="C137" s="103">
        <f>'Attachment H-3'!A53</f>
        <v>0</v>
      </c>
      <c r="D137" s="103">
        <f>'Attachment H-3'!B53</f>
        <v>0</v>
      </c>
      <c r="E137" s="74">
        <f>'Attachment H-3'!C53</f>
        <v>0</v>
      </c>
      <c r="F137" s="103">
        <f>'Attachment H-3'!D53</f>
        <v>0</v>
      </c>
      <c r="G137" s="103">
        <f>'Attachment H-3'!E53</f>
        <v>0</v>
      </c>
      <c r="H137" s="103" t="str">
        <f>'Attachment H-3'!F53</f>
        <v>Aggregate Benefits Rates:</v>
      </c>
      <c r="I137" s="104" t="str">
        <f>'Attachment H-3'!G53</f>
        <v>n/a</v>
      </c>
      <c r="J137" s="104" t="str">
        <f>'Attachment H-3'!H53</f>
        <v>n/a</v>
      </c>
      <c r="K137" s="104" t="str">
        <f>'Attachment H-3'!I53</f>
        <v>n/a</v>
      </c>
      <c r="L137" s="104" t="str">
        <f>'Attachment H-3'!J53</f>
        <v>n/a</v>
      </c>
      <c r="M137" s="104" t="str">
        <f>'Attachment H-3'!K53</f>
        <v>n/a</v>
      </c>
      <c r="N137" s="104" t="str">
        <f>'Attachment H-3'!L53</f>
        <v>n/a</v>
      </c>
      <c r="O137" s="103">
        <f>'Attachment H-3'!M53</f>
        <v>0</v>
      </c>
      <c r="P137" s="103">
        <f>'Attachment H-3'!N53</f>
        <v>0</v>
      </c>
      <c r="Q137" s="103">
        <f>'Attachment H-3'!O53</f>
        <v>0</v>
      </c>
    </row>
    <row r="151" ht="13.5" thickBot="1"/>
    <row r="152" spans="1:10" ht="13.5" thickTop="1">
      <c r="A152" s="45" t="s">
        <v>231</v>
      </c>
      <c r="C152" s="519" t="str">
        <f>'Attachment H-4.1'!A6</f>
        <v>Line Item #</v>
      </c>
      <c r="D152" s="66">
        <f>'Attachment H-4.1'!B6</f>
        <v>1</v>
      </c>
      <c r="E152" s="66">
        <f>'Attachment H-4.1'!C6</f>
        <v>2</v>
      </c>
      <c r="F152" s="66">
        <f>'Attachment H-4.1'!D6</f>
        <v>3</v>
      </c>
      <c r="G152" s="66">
        <f>'Attachment H-4.1'!E6</f>
        <v>4</v>
      </c>
      <c r="H152" s="80">
        <f>'Attachment H-4.1'!F6</f>
        <v>5</v>
      </c>
      <c r="I152" s="80">
        <f>'Attachment H-4.1'!G6</f>
        <v>6</v>
      </c>
      <c r="J152" s="65">
        <f>'Attachment H-4.1'!H6</f>
        <v>7</v>
      </c>
    </row>
    <row r="153" spans="3:10" ht="12.75">
      <c r="C153" s="520"/>
      <c r="D153" s="527" t="str">
        <f>'Attachment H-4.1'!B7</f>
        <v>Budget - First Year</v>
      </c>
      <c r="E153" s="528"/>
      <c r="F153" s="528"/>
      <c r="G153" s="528"/>
      <c r="H153" s="528"/>
      <c r="I153" s="528"/>
      <c r="J153" s="529"/>
    </row>
    <row r="154" spans="3:10" ht="12.75">
      <c r="C154" s="520"/>
      <c r="D154" s="536" t="str">
        <f>'Attachment H-4.1'!B8</f>
        <v>Type of Expense</v>
      </c>
      <c r="E154" s="516" t="str">
        <f>'Attachment H-4.1'!C8</f>
        <v>Unit Cost</v>
      </c>
      <c r="F154" s="518"/>
      <c r="G154" s="508" t="str">
        <f>'Attachment H-4.1'!E8</f>
        <v>Number of Units</v>
      </c>
      <c r="H154" s="508" t="str">
        <f>'Attachment H-4.1'!F8</f>
        <v>Program Total (DJJ)</v>
      </c>
      <c r="I154" s="508" t="str">
        <f>'Attachment H-4.1'!G8</f>
        <v>Matching Funds</v>
      </c>
      <c r="J154" s="525" t="str">
        <f>'Attachment H-4.1'!H8</f>
        <v>Total</v>
      </c>
    </row>
    <row r="155" spans="3:10" ht="13.5" thickBot="1">
      <c r="C155" s="521"/>
      <c r="D155" s="537"/>
      <c r="E155" s="88" t="str">
        <f>'Attachment H-4.1'!C9</f>
        <v>Amount</v>
      </c>
      <c r="F155" s="88" t="str">
        <f>'Attachment H-4.1'!D9</f>
        <v>Unit </v>
      </c>
      <c r="G155" s="509"/>
      <c r="H155" s="509"/>
      <c r="I155" s="509"/>
      <c r="J155" s="526"/>
    </row>
    <row r="156" spans="3:10" ht="12.75">
      <c r="C156" s="78">
        <f>'Attachment H-4.1'!A10</f>
        <v>1</v>
      </c>
      <c r="D156" s="100">
        <f>'Attachment H-4.1'!B10</f>
        <v>0</v>
      </c>
      <c r="E156" s="94">
        <f>'Attachment H-4.1'!C10</f>
        <v>0</v>
      </c>
      <c r="F156" s="76">
        <f>'Attachment H-4.1'!D10</f>
        <v>0</v>
      </c>
      <c r="G156" s="76">
        <f>'Attachment H-4.1'!E10</f>
        <v>0</v>
      </c>
      <c r="H156" s="75">
        <f>'Attachment H-4.1'!F10</f>
        <v>0</v>
      </c>
      <c r="I156" s="75">
        <f>'Attachment H-4.1'!G10</f>
        <v>0</v>
      </c>
      <c r="J156" s="57">
        <f>'Attachment H-4.1'!H10</f>
        <v>0</v>
      </c>
    </row>
    <row r="157" spans="3:10" ht="12.75">
      <c r="C157" s="73">
        <f>'Attachment H-4.1'!A11</f>
        <v>2</v>
      </c>
      <c r="D157" s="97">
        <f>'Attachment H-4.1'!B11</f>
        <v>0</v>
      </c>
      <c r="E157" s="91">
        <f>'Attachment H-4.1'!C11</f>
        <v>0</v>
      </c>
      <c r="F157" s="72">
        <f>'Attachment H-4.1'!D11</f>
        <v>0</v>
      </c>
      <c r="G157" s="72">
        <f>'Attachment H-4.1'!E11</f>
        <v>0</v>
      </c>
      <c r="H157" s="71">
        <f>'Attachment H-4.1'!F11</f>
        <v>0</v>
      </c>
      <c r="I157" s="71">
        <f>'Attachment H-4.1'!G11</f>
        <v>0</v>
      </c>
      <c r="J157" s="52">
        <f>'Attachment H-4.1'!H11</f>
        <v>0</v>
      </c>
    </row>
    <row r="158" spans="3:10" ht="12.75">
      <c r="C158" s="73">
        <f>'Attachment H-4.1'!A12</f>
        <v>3</v>
      </c>
      <c r="D158" s="99">
        <f>'Attachment H-4.1'!B12</f>
        <v>0</v>
      </c>
      <c r="E158" s="91">
        <f>'Attachment H-4.1'!C12</f>
        <v>0</v>
      </c>
      <c r="F158" s="72">
        <f>'Attachment H-4.1'!D12</f>
        <v>0</v>
      </c>
      <c r="G158" s="72">
        <f>'Attachment H-4.1'!E12</f>
        <v>0</v>
      </c>
      <c r="H158" s="71">
        <f>'Attachment H-4.1'!F12</f>
        <v>0</v>
      </c>
      <c r="I158" s="71">
        <f>'Attachment H-4.1'!G12</f>
        <v>0</v>
      </c>
      <c r="J158" s="52">
        <f>'Attachment H-4.1'!H12</f>
        <v>0</v>
      </c>
    </row>
    <row r="159" spans="3:10" ht="12.75">
      <c r="C159" s="73">
        <f>'Attachment H-4.1'!A13</f>
        <v>4</v>
      </c>
      <c r="D159" s="99">
        <f>'Attachment H-4.1'!B13</f>
        <v>0</v>
      </c>
      <c r="E159" s="91">
        <f>'Attachment H-4.1'!C13</f>
        <v>0</v>
      </c>
      <c r="F159" s="72">
        <f>'Attachment H-4.1'!D13</f>
        <v>0</v>
      </c>
      <c r="G159" s="72">
        <f>'Attachment H-4.1'!E13</f>
        <v>0</v>
      </c>
      <c r="H159" s="71">
        <f>'Attachment H-4.1'!F13</f>
        <v>0</v>
      </c>
      <c r="I159" s="71">
        <f>'Attachment H-4.1'!G13</f>
        <v>0</v>
      </c>
      <c r="J159" s="52">
        <f>'Attachment H-4.1'!H13</f>
        <v>0</v>
      </c>
    </row>
    <row r="160" spans="3:10" ht="12.75">
      <c r="C160" s="73">
        <f>'Attachment H-4.1'!A14</f>
        <v>5</v>
      </c>
      <c r="D160" s="99">
        <f>'Attachment H-4.1'!B14</f>
        <v>0</v>
      </c>
      <c r="E160" s="91">
        <f>'Attachment H-4.1'!C14</f>
        <v>0</v>
      </c>
      <c r="F160" s="72">
        <f>'Attachment H-4.1'!D14</f>
        <v>0</v>
      </c>
      <c r="G160" s="72">
        <f>'Attachment H-4.1'!E14</f>
        <v>0</v>
      </c>
      <c r="H160" s="71">
        <f>'Attachment H-4.1'!F14</f>
        <v>0</v>
      </c>
      <c r="I160" s="71">
        <f>'Attachment H-4.1'!G14</f>
        <v>0</v>
      </c>
      <c r="J160" s="52">
        <f>'Attachment H-4.1'!H14</f>
        <v>0</v>
      </c>
    </row>
    <row r="161" spans="3:10" ht="12.75">
      <c r="C161" s="73">
        <f>'Attachment H-4.1'!A15</f>
        <v>6</v>
      </c>
      <c r="D161" s="97">
        <f>'Attachment H-4.1'!B15</f>
        <v>0</v>
      </c>
      <c r="E161" s="91">
        <f>'Attachment H-4.1'!C15</f>
        <v>0</v>
      </c>
      <c r="F161" s="72">
        <f>'Attachment H-4.1'!D15</f>
        <v>0</v>
      </c>
      <c r="G161" s="72">
        <f>'Attachment H-4.1'!E15</f>
        <v>0</v>
      </c>
      <c r="H161" s="71">
        <f>'Attachment H-4.1'!F15</f>
        <v>0</v>
      </c>
      <c r="I161" s="71">
        <f>'Attachment H-4.1'!G15</f>
        <v>0</v>
      </c>
      <c r="J161" s="52">
        <f>'Attachment H-4.1'!H15</f>
        <v>0</v>
      </c>
    </row>
    <row r="162" spans="3:10" ht="12.75">
      <c r="C162" s="73">
        <f>'Attachment H-4.1'!A16</f>
        <v>7</v>
      </c>
      <c r="D162" s="97">
        <f>'Attachment H-4.1'!B16</f>
        <v>0</v>
      </c>
      <c r="E162" s="91">
        <f>'Attachment H-4.1'!C16</f>
        <v>0</v>
      </c>
      <c r="F162" s="72">
        <f>'Attachment H-4.1'!D16</f>
        <v>0</v>
      </c>
      <c r="G162" s="72">
        <f>'Attachment H-4.1'!E16</f>
        <v>0</v>
      </c>
      <c r="H162" s="71">
        <f>'Attachment H-4.1'!F16</f>
        <v>0</v>
      </c>
      <c r="I162" s="71">
        <f>'Attachment H-4.1'!G16</f>
        <v>0</v>
      </c>
      <c r="J162" s="52">
        <f>'Attachment H-4.1'!H16</f>
        <v>0</v>
      </c>
    </row>
    <row r="163" spans="3:10" ht="12.75">
      <c r="C163" s="73">
        <f>'Attachment H-4.1'!A17</f>
        <v>8</v>
      </c>
      <c r="D163" s="97">
        <f>'Attachment H-4.1'!B17</f>
        <v>0</v>
      </c>
      <c r="E163" s="91">
        <f>'Attachment H-4.1'!C17</f>
        <v>0</v>
      </c>
      <c r="F163" s="72">
        <f>'Attachment H-4.1'!D17</f>
        <v>0</v>
      </c>
      <c r="G163" s="72">
        <f>'Attachment H-4.1'!E17</f>
        <v>0</v>
      </c>
      <c r="H163" s="71">
        <f>'Attachment H-4.1'!F17</f>
        <v>0</v>
      </c>
      <c r="I163" s="71">
        <f>'Attachment H-4.1'!G17</f>
        <v>0</v>
      </c>
      <c r="J163" s="52">
        <f>'Attachment H-4.1'!H17</f>
        <v>0</v>
      </c>
    </row>
    <row r="164" spans="3:10" ht="12.75">
      <c r="C164" s="73">
        <f>'Attachment H-4.1'!A18</f>
        <v>9</v>
      </c>
      <c r="D164" s="97">
        <f>'Attachment H-4.1'!B18</f>
        <v>0</v>
      </c>
      <c r="E164" s="91">
        <f>'Attachment H-4.1'!C18</f>
        <v>0</v>
      </c>
      <c r="F164" s="72">
        <f>'Attachment H-4.1'!D18</f>
        <v>0</v>
      </c>
      <c r="G164" s="72">
        <f>'Attachment H-4.1'!E18</f>
        <v>0</v>
      </c>
      <c r="H164" s="71">
        <f>'Attachment H-4.1'!F18</f>
        <v>0</v>
      </c>
      <c r="I164" s="71">
        <f>'Attachment H-4.1'!G18</f>
        <v>0</v>
      </c>
      <c r="J164" s="52">
        <f>'Attachment H-4.1'!H18</f>
        <v>0</v>
      </c>
    </row>
    <row r="165" spans="3:10" ht="12.75">
      <c r="C165" s="73">
        <f>'Attachment H-4.1'!A19</f>
        <v>10</v>
      </c>
      <c r="D165" s="98">
        <f>'Attachment H-4.1'!B19</f>
        <v>0</v>
      </c>
      <c r="E165" s="91">
        <f>'Attachment H-4.1'!C19</f>
        <v>0</v>
      </c>
      <c r="F165" s="72">
        <f>'Attachment H-4.1'!D19</f>
        <v>0</v>
      </c>
      <c r="G165" s="72">
        <f>'Attachment H-4.1'!E19</f>
        <v>0</v>
      </c>
      <c r="H165" s="71">
        <f>'Attachment H-4.1'!F19</f>
        <v>0</v>
      </c>
      <c r="I165" s="71">
        <f>'Attachment H-4.1'!G19</f>
        <v>0</v>
      </c>
      <c r="J165" s="52">
        <f>'Attachment H-4.1'!H19</f>
        <v>0</v>
      </c>
    </row>
    <row r="166" spans="3:10" ht="12.75">
      <c r="C166" s="73">
        <f>'Attachment H-4.1'!A20</f>
        <v>11</v>
      </c>
      <c r="D166" s="97">
        <f>'Attachment H-4.1'!B20</f>
        <v>0</v>
      </c>
      <c r="E166" s="91">
        <f>'Attachment H-4.1'!C20</f>
        <v>0</v>
      </c>
      <c r="F166" s="72">
        <f>'Attachment H-4.1'!D20</f>
        <v>0</v>
      </c>
      <c r="G166" s="72">
        <f>'Attachment H-4.1'!E20</f>
        <v>0</v>
      </c>
      <c r="H166" s="71">
        <f>'Attachment H-4.1'!F20</f>
        <v>0</v>
      </c>
      <c r="I166" s="71">
        <f>'Attachment H-4.1'!G20</f>
        <v>0</v>
      </c>
      <c r="J166" s="52">
        <f>'Attachment H-4.1'!H20</f>
        <v>0</v>
      </c>
    </row>
    <row r="167" spans="3:10" ht="12.75">
      <c r="C167" s="73">
        <f>'Attachment H-4.1'!A21</f>
        <v>12</v>
      </c>
      <c r="D167" s="97">
        <f>'Attachment H-4.1'!B21</f>
        <v>0</v>
      </c>
      <c r="E167" s="91">
        <f>'Attachment H-4.1'!C21</f>
        <v>0</v>
      </c>
      <c r="F167" s="72">
        <f>'Attachment H-4.1'!D21</f>
        <v>0</v>
      </c>
      <c r="G167" s="72">
        <f>'Attachment H-4.1'!E21</f>
        <v>0</v>
      </c>
      <c r="H167" s="71">
        <f>'Attachment H-4.1'!F21</f>
        <v>0</v>
      </c>
      <c r="I167" s="71">
        <f>'Attachment H-4.1'!G21</f>
        <v>0</v>
      </c>
      <c r="J167" s="52">
        <f>'Attachment H-4.1'!H21</f>
        <v>0</v>
      </c>
    </row>
    <row r="168" spans="3:10" ht="12.75">
      <c r="C168" s="73">
        <f>'Attachment H-4.1'!A22</f>
        <v>13</v>
      </c>
      <c r="D168" s="97">
        <f>'Attachment H-4.1'!B22</f>
        <v>0</v>
      </c>
      <c r="E168" s="91">
        <f>'Attachment H-4.1'!C22</f>
        <v>0</v>
      </c>
      <c r="F168" s="72">
        <f>'Attachment H-4.1'!D22</f>
        <v>0</v>
      </c>
      <c r="G168" s="72">
        <f>'Attachment H-4.1'!E22</f>
        <v>0</v>
      </c>
      <c r="H168" s="71">
        <f>'Attachment H-4.1'!F22</f>
        <v>0</v>
      </c>
      <c r="I168" s="71">
        <f>'Attachment H-4.1'!G22</f>
        <v>0</v>
      </c>
      <c r="J168" s="52">
        <f>'Attachment H-4.1'!H22</f>
        <v>0</v>
      </c>
    </row>
    <row r="169" spans="3:10" ht="12.75">
      <c r="C169" s="73">
        <f>'Attachment H-4.1'!A23</f>
        <v>14</v>
      </c>
      <c r="D169" s="97">
        <f>'Attachment H-4.1'!B23</f>
        <v>0</v>
      </c>
      <c r="E169" s="91">
        <f>'Attachment H-4.1'!C23</f>
        <v>0</v>
      </c>
      <c r="F169" s="72">
        <f>'Attachment H-4.1'!D23</f>
        <v>0</v>
      </c>
      <c r="G169" s="72">
        <f>'Attachment H-4.1'!E23</f>
        <v>0</v>
      </c>
      <c r="H169" s="71">
        <f>'Attachment H-4.1'!F23</f>
        <v>0</v>
      </c>
      <c r="I169" s="71">
        <f>'Attachment H-4.1'!G23</f>
        <v>0</v>
      </c>
      <c r="J169" s="52">
        <f>'Attachment H-4.1'!H23</f>
        <v>0</v>
      </c>
    </row>
    <row r="170" spans="3:10" ht="12.75">
      <c r="C170" s="73">
        <f>'Attachment H-4.1'!A24</f>
        <v>15</v>
      </c>
      <c r="D170" s="97">
        <f>'Attachment H-4.1'!B24</f>
        <v>0</v>
      </c>
      <c r="E170" s="91">
        <f>'Attachment H-4.1'!C24</f>
        <v>0</v>
      </c>
      <c r="F170" s="72">
        <f>'Attachment H-4.1'!D24</f>
        <v>0</v>
      </c>
      <c r="G170" s="72">
        <f>'Attachment H-4.1'!E24</f>
        <v>0</v>
      </c>
      <c r="H170" s="71">
        <f>'Attachment H-4.1'!F24</f>
        <v>0</v>
      </c>
      <c r="I170" s="71">
        <f>'Attachment H-4.1'!G24</f>
        <v>0</v>
      </c>
      <c r="J170" s="52">
        <f>'Attachment H-4.1'!H24</f>
        <v>0</v>
      </c>
    </row>
    <row r="171" spans="3:10" ht="12.75">
      <c r="C171" s="73" t="e">
        <f>'Attachment H-4.1'!#REF!</f>
        <v>#REF!</v>
      </c>
      <c r="D171" s="97" t="e">
        <f>'Attachment H-4.1'!#REF!</f>
        <v>#REF!</v>
      </c>
      <c r="E171" s="91" t="e">
        <f>'Attachment H-4.1'!#REF!</f>
        <v>#REF!</v>
      </c>
      <c r="F171" s="72" t="e">
        <f>'Attachment H-4.1'!#REF!</f>
        <v>#REF!</v>
      </c>
      <c r="G171" s="72" t="e">
        <f>'Attachment H-4.1'!#REF!</f>
        <v>#REF!</v>
      </c>
      <c r="H171" s="71" t="e">
        <f>'Attachment H-4.1'!#REF!</f>
        <v>#REF!</v>
      </c>
      <c r="I171" s="71" t="e">
        <f>'Attachment H-4.1'!#REF!</f>
        <v>#REF!</v>
      </c>
      <c r="J171" s="52" t="e">
        <f>'Attachment H-4.1'!#REF!</f>
        <v>#REF!</v>
      </c>
    </row>
    <row r="172" spans="3:10" ht="13.5" thickBot="1">
      <c r="C172" s="512" t="str">
        <f>'Attachment H-4.1'!A25</f>
        <v>PAGE TOTALS</v>
      </c>
      <c r="D172" s="513"/>
      <c r="E172" s="96">
        <f>'Attachment H-4.1'!C25</f>
        <v>0</v>
      </c>
      <c r="F172" s="70">
        <f>'Attachment H-4.1'!D25</f>
        <v>0</v>
      </c>
      <c r="G172" s="70">
        <f>'Attachment H-4.1'!E25</f>
        <v>0</v>
      </c>
      <c r="H172" s="96">
        <f>'Attachment H-4.1'!F25</f>
        <v>0</v>
      </c>
      <c r="I172" s="96">
        <f>'Attachment H-4.1'!G25</f>
        <v>0</v>
      </c>
      <c r="J172" s="48">
        <f>'Attachment H-4.1'!H25</f>
        <v>0</v>
      </c>
    </row>
    <row r="173" ht="13.5" thickTop="1"/>
    <row r="206" ht="13.5" thickBot="1"/>
    <row r="207" spans="1:10" ht="13.5" thickTop="1">
      <c r="A207" s="45" t="s">
        <v>232</v>
      </c>
      <c r="C207" s="519" t="str">
        <f>'Attachment H-4.2'!A6</f>
        <v>Line Item #</v>
      </c>
      <c r="D207" s="66">
        <f>'Attachment H-4.2'!B6</f>
        <v>1</v>
      </c>
      <c r="E207" s="66">
        <f>'Attachment H-4.2'!C6</f>
        <v>2</v>
      </c>
      <c r="F207" s="66">
        <f>'Attachment H-4.2'!D6</f>
        <v>3</v>
      </c>
      <c r="G207" s="66">
        <f>'Attachment H-4.2'!E6</f>
        <v>4</v>
      </c>
      <c r="H207" s="80">
        <f>'Attachment H-4.2'!F6</f>
        <v>5</v>
      </c>
      <c r="I207" s="80">
        <f>'Attachment H-4.2'!G6</f>
        <v>6</v>
      </c>
      <c r="J207" s="65">
        <f>'Attachment H-4.2'!H6</f>
        <v>7</v>
      </c>
    </row>
    <row r="208" spans="3:10" ht="12.75">
      <c r="C208" s="520"/>
      <c r="D208" s="527" t="str">
        <f>'Attachment H-4.2'!B7</f>
        <v>Budget - First Year</v>
      </c>
      <c r="E208" s="528"/>
      <c r="F208" s="528"/>
      <c r="G208" s="528"/>
      <c r="H208" s="528"/>
      <c r="I208" s="528"/>
      <c r="J208" s="529"/>
    </row>
    <row r="209" spans="3:10" ht="12.75">
      <c r="C209" s="520"/>
      <c r="D209" s="95">
        <f>'Attachment H-4.2'!B8</f>
        <v>0</v>
      </c>
      <c r="E209" s="516" t="str">
        <f>'Attachment H-4.2'!C8</f>
        <v>Unit Cost</v>
      </c>
      <c r="F209" s="518"/>
      <c r="G209" s="508" t="str">
        <f>'Attachment H-4.2'!E8</f>
        <v>Number of Units</v>
      </c>
      <c r="H209" s="508" t="str">
        <f>'Attachment H-4.2'!F8</f>
        <v>Program Total (DJJ)</v>
      </c>
      <c r="I209" s="508" t="str">
        <f>'Attachment H-4.2'!G8</f>
        <v>Matching Funds</v>
      </c>
      <c r="J209" s="525" t="str">
        <f>'Attachment H-4.2'!H8</f>
        <v>Total</v>
      </c>
    </row>
    <row r="210" spans="3:10" ht="13.5" thickBot="1">
      <c r="C210" s="540"/>
      <c r="D210" s="79" t="str">
        <f>'Attachment H-4.2'!B9</f>
        <v>Type of Expense</v>
      </c>
      <c r="E210" s="79" t="str">
        <f>'Attachment H-4.2'!C9</f>
        <v>Amount</v>
      </c>
      <c r="F210" s="79" t="str">
        <f>'Attachment H-4.2'!D9</f>
        <v>Unit </v>
      </c>
      <c r="G210" s="541"/>
      <c r="H210" s="541"/>
      <c r="I210" s="541"/>
      <c r="J210" s="542"/>
    </row>
    <row r="211" spans="3:10" ht="39" thickTop="1">
      <c r="C211" s="78">
        <f>'Attachment H-4.2'!A10</f>
        <v>17</v>
      </c>
      <c r="D211" s="77" t="str">
        <f>'Attachment H-4.2'!B10</f>
        <v>Medical Equipment and Supplies (Non-Medicaid covered)</v>
      </c>
      <c r="E211" s="94">
        <f>'Attachment H-4.2'!C10</f>
        <v>0</v>
      </c>
      <c r="F211" s="76">
        <f>'Attachment H-4.2'!D10</f>
        <v>0</v>
      </c>
      <c r="G211" s="76">
        <f>'Attachment H-4.2'!E10</f>
        <v>0</v>
      </c>
      <c r="H211" s="75">
        <f>'Attachment H-4.2'!F10</f>
        <v>0</v>
      </c>
      <c r="I211" s="75">
        <f>'Attachment H-4.2'!G10</f>
        <v>0</v>
      </c>
      <c r="J211" s="57">
        <f>'Attachment H-4.2'!H10</f>
        <v>0</v>
      </c>
    </row>
    <row r="212" spans="3:10" ht="51">
      <c r="C212" s="73">
        <f>'Attachment H-4.2'!A11</f>
        <v>18</v>
      </c>
      <c r="D212" s="74" t="str">
        <f>'Attachment H-4.2'!B11</f>
        <v>Medications (non-Medicaid covered) to include Over the Counter medications</v>
      </c>
      <c r="E212" s="91">
        <f>'Attachment H-4.2'!C11</f>
        <v>0</v>
      </c>
      <c r="F212" s="72">
        <f>'Attachment H-4.2'!D11</f>
        <v>0</v>
      </c>
      <c r="G212" s="72">
        <f>'Attachment H-4.2'!E11</f>
        <v>0</v>
      </c>
      <c r="H212" s="71">
        <f>'Attachment H-4.2'!F11</f>
        <v>0</v>
      </c>
      <c r="I212" s="71">
        <f>'Attachment H-4.2'!G11</f>
        <v>0</v>
      </c>
      <c r="J212" s="52">
        <f>'Attachment H-4.2'!H11</f>
        <v>0</v>
      </c>
    </row>
    <row r="213" spans="3:10" ht="12.75">
      <c r="C213" s="73">
        <f>'Attachment H-4.2'!A12</f>
        <v>19</v>
      </c>
      <c r="D213" s="74">
        <f>'Attachment H-4.2'!B12</f>
        <v>0</v>
      </c>
      <c r="E213" s="91">
        <f>'Attachment H-4.2'!C12</f>
        <v>0</v>
      </c>
      <c r="F213" s="72">
        <f>'Attachment H-4.2'!D12</f>
        <v>0</v>
      </c>
      <c r="G213" s="72">
        <f>'Attachment H-4.2'!E12</f>
        <v>0</v>
      </c>
      <c r="H213" s="71">
        <f>'Attachment H-4.2'!F12</f>
        <v>0</v>
      </c>
      <c r="I213" s="71">
        <f>'Attachment H-4.2'!G12</f>
        <v>0</v>
      </c>
      <c r="J213" s="52">
        <f>'Attachment H-4.2'!H12</f>
        <v>0</v>
      </c>
    </row>
    <row r="214" spans="3:10" ht="12.75">
      <c r="C214" s="73">
        <f>'Attachment H-4.2'!A13</f>
        <v>20</v>
      </c>
      <c r="D214" s="74">
        <f>'Attachment H-4.2'!B13</f>
        <v>0</v>
      </c>
      <c r="E214" s="91">
        <f>'Attachment H-4.2'!C13</f>
        <v>0</v>
      </c>
      <c r="F214" s="72">
        <f>'Attachment H-4.2'!D13</f>
        <v>0</v>
      </c>
      <c r="G214" s="72">
        <f>'Attachment H-4.2'!E13</f>
        <v>0</v>
      </c>
      <c r="H214" s="71">
        <f>'Attachment H-4.2'!F13</f>
        <v>0</v>
      </c>
      <c r="I214" s="71">
        <f>'Attachment H-4.2'!G13</f>
        <v>0</v>
      </c>
      <c r="J214" s="52">
        <f>'Attachment H-4.2'!H13</f>
        <v>0</v>
      </c>
    </row>
    <row r="215" spans="3:10" ht="12.75">
      <c r="C215" s="73">
        <f>'Attachment H-4.2'!A14</f>
        <v>21</v>
      </c>
      <c r="D215" s="83">
        <f>'Attachment H-4.2'!B14</f>
        <v>0</v>
      </c>
      <c r="E215" s="91">
        <f>'Attachment H-4.2'!C14</f>
        <v>0</v>
      </c>
      <c r="F215" s="72">
        <f>'Attachment H-4.2'!D14</f>
        <v>0</v>
      </c>
      <c r="G215" s="72">
        <f>'Attachment H-4.2'!E14</f>
        <v>0</v>
      </c>
      <c r="H215" s="71">
        <f>'Attachment H-4.2'!F14</f>
        <v>0</v>
      </c>
      <c r="I215" s="71">
        <f>'Attachment H-4.2'!G14</f>
        <v>0</v>
      </c>
      <c r="J215" s="52">
        <f>'Attachment H-4.2'!H14</f>
        <v>0</v>
      </c>
    </row>
    <row r="216" spans="3:10" ht="12.75">
      <c r="C216" s="73">
        <f>'Attachment H-4.2'!A15</f>
        <v>22</v>
      </c>
      <c r="D216" s="74">
        <f>'Attachment H-4.2'!B15</f>
        <v>0</v>
      </c>
      <c r="E216" s="93">
        <f>'Attachment H-4.2'!C15</f>
        <v>0</v>
      </c>
      <c r="F216" s="92">
        <f>'Attachment H-4.2'!D15</f>
        <v>0</v>
      </c>
      <c r="G216" s="92">
        <f>'Attachment H-4.2'!E15</f>
        <v>0</v>
      </c>
      <c r="H216" s="71">
        <f>'Attachment H-4.2'!F15</f>
        <v>0</v>
      </c>
      <c r="I216" s="71">
        <f>'Attachment H-4.2'!G15</f>
        <v>0</v>
      </c>
      <c r="J216" s="52">
        <f>'Attachment H-4.2'!H15</f>
        <v>0</v>
      </c>
    </row>
    <row r="217" spans="3:10" ht="12.75">
      <c r="C217" s="73">
        <f>'Attachment H-4.2'!A16</f>
        <v>23</v>
      </c>
      <c r="D217" s="74">
        <f>'Attachment H-4.2'!B16</f>
        <v>0</v>
      </c>
      <c r="E217" s="93">
        <f>'Attachment H-4.2'!C16</f>
        <v>0</v>
      </c>
      <c r="F217" s="92">
        <f>'Attachment H-4.2'!D16</f>
        <v>0</v>
      </c>
      <c r="G217" s="92">
        <f>'Attachment H-4.2'!E16</f>
        <v>0</v>
      </c>
      <c r="H217" s="71">
        <f>'Attachment H-4.2'!F16</f>
        <v>0</v>
      </c>
      <c r="I217" s="71">
        <f>'Attachment H-4.2'!G16</f>
        <v>0</v>
      </c>
      <c r="J217" s="52">
        <f>'Attachment H-4.2'!H16</f>
        <v>0</v>
      </c>
    </row>
    <row r="218" spans="3:10" ht="12.75">
      <c r="C218" s="73">
        <f>'Attachment H-4.2'!A17</f>
        <v>24</v>
      </c>
      <c r="D218" s="74">
        <f>'Attachment H-4.2'!B17</f>
        <v>0</v>
      </c>
      <c r="E218" s="91">
        <f>'Attachment H-4.2'!C17</f>
        <v>0</v>
      </c>
      <c r="F218" s="72">
        <f>'Attachment H-4.2'!D17</f>
        <v>0</v>
      </c>
      <c r="G218" s="72">
        <f>'Attachment H-4.2'!E17</f>
        <v>0</v>
      </c>
      <c r="H218" s="71">
        <f>'Attachment H-4.2'!F17</f>
        <v>0</v>
      </c>
      <c r="I218" s="71">
        <f>'Attachment H-4.2'!G17</f>
        <v>0</v>
      </c>
      <c r="J218" s="52">
        <f>'Attachment H-4.2'!H17</f>
        <v>0</v>
      </c>
    </row>
    <row r="219" spans="3:10" ht="12.75">
      <c r="C219" s="73">
        <f>'Attachment H-4.2'!A18</f>
        <v>25</v>
      </c>
      <c r="D219" s="83">
        <f>'Attachment H-4.2'!B18</f>
        <v>0</v>
      </c>
      <c r="E219" s="91">
        <f>'Attachment H-4.2'!C18</f>
        <v>0</v>
      </c>
      <c r="F219" s="72">
        <f>'Attachment H-4.2'!D18</f>
        <v>0</v>
      </c>
      <c r="G219" s="72">
        <f>'Attachment H-4.2'!E18</f>
        <v>0</v>
      </c>
      <c r="H219" s="71">
        <f>'Attachment H-4.2'!F18</f>
        <v>0</v>
      </c>
      <c r="I219" s="71">
        <f>'Attachment H-4.2'!G18</f>
        <v>0</v>
      </c>
      <c r="J219" s="52">
        <f>'Attachment H-4.2'!H18</f>
        <v>0</v>
      </c>
    </row>
    <row r="220" spans="3:10" ht="12.75">
      <c r="C220" s="73">
        <f>'Attachment H-4.2'!A19</f>
        <v>26</v>
      </c>
      <c r="D220" s="83">
        <f>'Attachment H-4.2'!B19</f>
        <v>0</v>
      </c>
      <c r="E220" s="91">
        <f>'Attachment H-4.2'!C19</f>
        <v>0</v>
      </c>
      <c r="F220" s="72">
        <f>'Attachment H-4.2'!D19</f>
        <v>0</v>
      </c>
      <c r="G220" s="72">
        <f>'Attachment H-4.2'!E19</f>
        <v>0</v>
      </c>
      <c r="H220" s="71">
        <f>'Attachment H-4.2'!F19</f>
        <v>0</v>
      </c>
      <c r="I220" s="71">
        <f>'Attachment H-4.2'!G19</f>
        <v>0</v>
      </c>
      <c r="J220" s="52">
        <f>'Attachment H-4.2'!H19</f>
        <v>0</v>
      </c>
    </row>
    <row r="221" spans="3:10" ht="12.75">
      <c r="C221" s="73">
        <f>'Attachment H-4.2'!A20</f>
        <v>27</v>
      </c>
      <c r="D221" s="83">
        <f>'Attachment H-4.2'!B20</f>
        <v>0</v>
      </c>
      <c r="E221" s="91">
        <f>'Attachment H-4.2'!C20</f>
        <v>0</v>
      </c>
      <c r="F221" s="72">
        <f>'Attachment H-4.2'!D20</f>
        <v>0</v>
      </c>
      <c r="G221" s="72">
        <f>'Attachment H-4.2'!E20</f>
        <v>0</v>
      </c>
      <c r="H221" s="71">
        <f>'Attachment H-4.2'!F20</f>
        <v>0</v>
      </c>
      <c r="I221" s="71">
        <f>'Attachment H-4.2'!G20</f>
        <v>0</v>
      </c>
      <c r="J221" s="52">
        <f>'Attachment H-4.2'!H20</f>
        <v>0</v>
      </c>
    </row>
    <row r="222" spans="3:10" ht="12.75">
      <c r="C222" s="73">
        <f>'Attachment H-4.2'!A21</f>
        <v>28</v>
      </c>
      <c r="D222" s="72" t="str">
        <f>'Attachment H-4.2'!B21</f>
        <v>Staff Expenses</v>
      </c>
      <c r="E222" s="91">
        <f>'Attachment H-4.2'!C21</f>
        <v>0</v>
      </c>
      <c r="F222" s="72">
        <f>'Attachment H-4.2'!D21</f>
        <v>0</v>
      </c>
      <c r="G222" s="72">
        <f>'Attachment H-4.2'!E21</f>
        <v>0</v>
      </c>
      <c r="H222" s="71">
        <f>'Attachment H-4.2'!F21</f>
        <v>0</v>
      </c>
      <c r="I222" s="71">
        <f>'Attachment H-4.2'!G21</f>
        <v>0</v>
      </c>
      <c r="J222" s="52">
        <f>'Attachment H-4.2'!H21</f>
        <v>0</v>
      </c>
    </row>
    <row r="223" spans="3:10" ht="12.75">
      <c r="C223" s="73">
        <f>'Attachment H-4.2'!A22</f>
        <v>29</v>
      </c>
      <c r="D223" s="74" t="str">
        <f>'Attachment H-4.2'!B22</f>
        <v>Staff Training</v>
      </c>
      <c r="E223" s="91">
        <f>'Attachment H-4.2'!C22</f>
        <v>0</v>
      </c>
      <c r="F223" s="72">
        <f>'Attachment H-4.2'!D22</f>
        <v>0</v>
      </c>
      <c r="G223" s="72">
        <f>'Attachment H-4.2'!E22</f>
        <v>0</v>
      </c>
      <c r="H223" s="71">
        <f>'Attachment H-4.2'!F22</f>
        <v>0</v>
      </c>
      <c r="I223" s="71">
        <f>'Attachment H-4.2'!G22</f>
        <v>0</v>
      </c>
      <c r="J223" s="52">
        <f>'Attachment H-4.2'!H22</f>
        <v>0</v>
      </c>
    </row>
    <row r="224" spans="3:10" ht="13.5" thickBot="1">
      <c r="C224" s="538" t="str">
        <f>'Attachment H-4.2'!A23</f>
        <v>PAGE TOTALS</v>
      </c>
      <c r="D224" s="539"/>
      <c r="E224" s="90">
        <f>'Attachment H-4.2'!C23</f>
        <v>0</v>
      </c>
      <c r="F224" s="89">
        <f>'Attachment H-4.2'!D23</f>
        <v>0</v>
      </c>
      <c r="G224" s="89">
        <f>'Attachment H-4.2'!E23</f>
        <v>0</v>
      </c>
      <c r="H224" s="69">
        <f>'Attachment H-4.2'!F23</f>
        <v>0</v>
      </c>
      <c r="I224" s="69">
        <f>'Attachment H-4.2'!G23</f>
        <v>0</v>
      </c>
      <c r="J224" s="68">
        <f>'Attachment H-4.2'!H23</f>
        <v>0</v>
      </c>
    </row>
    <row r="225" ht="13.5" thickTop="1"/>
    <row r="259" ht="13.5" thickBot="1"/>
    <row r="260" spans="1:10" ht="13.5" thickTop="1">
      <c r="A260" s="45" t="s">
        <v>233</v>
      </c>
      <c r="C260" s="519" t="str">
        <f>'Attachment H-4.3'!A6</f>
        <v>Line Item #</v>
      </c>
      <c r="D260" s="66">
        <f>'Attachment H-4.3'!B6</f>
        <v>1</v>
      </c>
      <c r="E260" s="66">
        <f>'Attachment H-4.3'!C6</f>
        <v>2</v>
      </c>
      <c r="F260" s="66">
        <f>'Attachment H-4.3'!D6</f>
        <v>3</v>
      </c>
      <c r="G260" s="66">
        <f>'Attachment H-4.3'!E6</f>
        <v>4</v>
      </c>
      <c r="H260" s="80">
        <f>'Attachment H-4.3'!F6</f>
        <v>5</v>
      </c>
      <c r="I260" s="80">
        <f>'Attachment H-4.3'!G6</f>
        <v>6</v>
      </c>
      <c r="J260" s="65">
        <f>'Attachment H-4.3'!H6</f>
        <v>7</v>
      </c>
    </row>
    <row r="261" spans="3:10" ht="12.75">
      <c r="C261" s="520"/>
      <c r="D261" s="527" t="str">
        <f>'Attachment H-4.3'!B7</f>
        <v>Budget - First Year</v>
      </c>
      <c r="E261" s="528"/>
      <c r="F261" s="528"/>
      <c r="G261" s="528"/>
      <c r="H261" s="528"/>
      <c r="I261" s="528"/>
      <c r="J261" s="529"/>
    </row>
    <row r="262" spans="3:10" ht="12.75">
      <c r="C262" s="520"/>
      <c r="D262" s="536" t="str">
        <f>'Attachment H-4.3'!B8</f>
        <v>Type of Expense</v>
      </c>
      <c r="E262" s="516" t="str">
        <f>'Attachment H-4.3'!C8</f>
        <v>Unit Cost</v>
      </c>
      <c r="F262" s="518"/>
      <c r="G262" s="508" t="str">
        <f>'Attachment H-4.3'!E8</f>
        <v>Number of Units</v>
      </c>
      <c r="H262" s="508" t="str">
        <f>'Attachment H-4.3'!F8</f>
        <v>Program Total
 </v>
      </c>
      <c r="I262" s="508" t="str">
        <f>'Attachment H-4.3'!G8</f>
        <v>Matching Funds</v>
      </c>
      <c r="J262" s="525" t="str">
        <f>'Attachment H-4.3'!H8</f>
        <v>Total
</v>
      </c>
    </row>
    <row r="263" spans="3:10" ht="13.5" thickBot="1">
      <c r="C263" s="521"/>
      <c r="D263" s="537"/>
      <c r="E263" s="88" t="str">
        <f>'Attachment H-4.3'!C9</f>
        <v>Amount</v>
      </c>
      <c r="F263" s="88" t="str">
        <f>'Attachment H-4.3'!D9</f>
        <v>Unit </v>
      </c>
      <c r="G263" s="509"/>
      <c r="H263" s="541"/>
      <c r="I263" s="541"/>
      <c r="J263" s="542"/>
    </row>
    <row r="264" spans="3:10" ht="12.75">
      <c r="C264" s="78">
        <f>'Attachment H-4.3'!A10</f>
        <v>30</v>
      </c>
      <c r="D264" s="77" t="str">
        <f>'Attachment H-4.3'!B10</f>
        <v>Staff Travel</v>
      </c>
      <c r="E264" s="59">
        <f>'Attachment H-4.3'!C10</f>
        <v>0</v>
      </c>
      <c r="F264" s="76">
        <f>'Attachment H-4.3'!D10</f>
        <v>0</v>
      </c>
      <c r="G264" s="76">
        <f>'Attachment H-4.3'!E10</f>
        <v>0</v>
      </c>
      <c r="H264" s="75">
        <f>'Attachment H-4.3'!F10</f>
        <v>0</v>
      </c>
      <c r="I264" s="75">
        <f>'Attachment H-4.3'!G10</f>
        <v>0</v>
      </c>
      <c r="J264" s="57">
        <f>'Attachment H-4.3'!H10</f>
        <v>0</v>
      </c>
    </row>
    <row r="265" spans="3:10" ht="51">
      <c r="C265" s="73">
        <f>'Attachment H-4.3'!A11</f>
        <v>31</v>
      </c>
      <c r="D265" s="74" t="str">
        <f>'Attachment H-4.3'!B11</f>
        <v>Communications (telephones, cable, internet, cell phones, pagers)</v>
      </c>
      <c r="E265" s="54">
        <f>'Attachment H-4.3'!C11</f>
        <v>0</v>
      </c>
      <c r="F265" s="72">
        <f>'Attachment H-4.3'!D11</f>
        <v>0</v>
      </c>
      <c r="G265" s="72">
        <f>'Attachment H-4.3'!E11</f>
        <v>0</v>
      </c>
      <c r="H265" s="71">
        <f>'Attachment H-4.3'!F11</f>
        <v>0</v>
      </c>
      <c r="I265" s="71">
        <f>'Attachment H-4.3'!G11</f>
        <v>0</v>
      </c>
      <c r="J265" s="52">
        <f>'Attachment H-4.3'!H11</f>
        <v>0</v>
      </c>
    </row>
    <row r="266" spans="3:10" ht="12.75">
      <c r="C266" s="73">
        <f>'Attachment H-4.3'!A12</f>
        <v>32</v>
      </c>
      <c r="D266" s="74">
        <f>'Attachment H-4.3'!B12</f>
        <v>0</v>
      </c>
      <c r="E266" s="54">
        <f>'Attachment H-4.3'!C12</f>
        <v>0</v>
      </c>
      <c r="F266" s="72">
        <f>'Attachment H-4.3'!D12</f>
        <v>0</v>
      </c>
      <c r="G266" s="72">
        <f>'Attachment H-4.3'!E12</f>
        <v>0</v>
      </c>
      <c r="H266" s="71">
        <f>'Attachment H-4.3'!F12</f>
        <v>0</v>
      </c>
      <c r="I266" s="71">
        <f>'Attachment H-4.3'!G12</f>
        <v>0</v>
      </c>
      <c r="J266" s="52">
        <f>'Attachment H-4.3'!H12</f>
        <v>0</v>
      </c>
    </row>
    <row r="267" spans="3:10" ht="25.5">
      <c r="C267" s="73">
        <f>'Attachment H-4.3'!A13</f>
        <v>33</v>
      </c>
      <c r="D267" s="74" t="str">
        <f>'Attachment H-4.3'!B13</f>
        <v>Advertising (recruitment)</v>
      </c>
      <c r="E267" s="54">
        <f>'Attachment H-4.3'!C13</f>
        <v>0</v>
      </c>
      <c r="F267" s="72">
        <f>'Attachment H-4.3'!D13</f>
        <v>0</v>
      </c>
      <c r="G267" s="72">
        <f>'Attachment H-4.3'!E13</f>
        <v>0</v>
      </c>
      <c r="H267" s="71">
        <f>'Attachment H-4.3'!F13</f>
        <v>0</v>
      </c>
      <c r="I267" s="71">
        <f>'Attachment H-4.3'!G13</f>
        <v>0</v>
      </c>
      <c r="J267" s="52">
        <f>'Attachment H-4.3'!H13</f>
        <v>0</v>
      </c>
    </row>
    <row r="268" spans="3:10" ht="12.75">
      <c r="C268" s="73">
        <f>'Attachment H-4.3'!A14</f>
        <v>34</v>
      </c>
      <c r="D268" s="83" t="str">
        <f>'Attachment H-4.3'!B14</f>
        <v>Auditing Fees</v>
      </c>
      <c r="E268" s="54">
        <f>'Attachment H-4.3'!C14</f>
        <v>0</v>
      </c>
      <c r="F268" s="72">
        <f>'Attachment H-4.3'!D14</f>
        <v>0</v>
      </c>
      <c r="G268" s="72">
        <f>'Attachment H-4.3'!E14</f>
        <v>0</v>
      </c>
      <c r="H268" s="71">
        <f>'Attachment H-4.3'!F14</f>
        <v>0</v>
      </c>
      <c r="I268" s="71">
        <f>'Attachment H-4.3'!G14</f>
        <v>0</v>
      </c>
      <c r="J268" s="52">
        <f>'Attachment H-4.3'!H14</f>
        <v>0</v>
      </c>
    </row>
    <row r="269" spans="3:10" ht="38.25">
      <c r="C269" s="78">
        <f>'Attachment H-4.3'!A15</f>
        <v>35</v>
      </c>
      <c r="D269" s="74" t="str">
        <f>'Attachment H-4.3'!B15</f>
        <v>Insurance (comprehensive, liability)</v>
      </c>
      <c r="E269" s="54">
        <f>'Attachment H-4.3'!C15</f>
        <v>0</v>
      </c>
      <c r="F269" s="72">
        <f>'Attachment H-4.3'!D15</f>
        <v>0</v>
      </c>
      <c r="G269" s="72">
        <f>'Attachment H-4.3'!E15</f>
        <v>0</v>
      </c>
      <c r="H269" s="71">
        <f>'Attachment H-4.3'!F15</f>
        <v>0</v>
      </c>
      <c r="I269" s="71">
        <f>'Attachment H-4.3'!G15</f>
        <v>0</v>
      </c>
      <c r="J269" s="52">
        <f>'Attachment H-4.3'!H15</f>
        <v>0</v>
      </c>
    </row>
    <row r="270" spans="3:10" ht="12.75">
      <c r="C270" s="73">
        <f>'Attachment H-4.3'!A16</f>
        <v>36</v>
      </c>
      <c r="D270" s="74">
        <f>'Attachment H-4.3'!B16</f>
        <v>0</v>
      </c>
      <c r="E270" s="54">
        <f>'Attachment H-4.3'!C16</f>
        <v>0</v>
      </c>
      <c r="F270" s="72">
        <f>'Attachment H-4.3'!D16</f>
        <v>0</v>
      </c>
      <c r="G270" s="72">
        <f>'Attachment H-4.3'!E16</f>
        <v>0</v>
      </c>
      <c r="H270" s="71">
        <f>'Attachment H-4.3'!F16</f>
        <v>0</v>
      </c>
      <c r="I270" s="71">
        <f>'Attachment H-4.3'!G16</f>
        <v>0</v>
      </c>
      <c r="J270" s="52">
        <f>'Attachment H-4.3'!H16</f>
        <v>0</v>
      </c>
    </row>
    <row r="271" spans="3:10" ht="25.5">
      <c r="C271" s="73">
        <f>'Attachment H-4.3'!A17</f>
        <v>37</v>
      </c>
      <c r="D271" s="74" t="str">
        <f>'Attachment H-4.3'!B17</f>
        <v>Licensure (ACA, other - Describe)</v>
      </c>
      <c r="E271" s="54">
        <f>'Attachment H-4.3'!C17</f>
        <v>0</v>
      </c>
      <c r="F271" s="72">
        <f>'Attachment H-4.3'!D17</f>
        <v>0</v>
      </c>
      <c r="G271" s="72">
        <f>'Attachment H-4.3'!E17</f>
        <v>0</v>
      </c>
      <c r="H271" s="71">
        <f>'Attachment H-4.3'!F17</f>
        <v>0</v>
      </c>
      <c r="I271" s="71">
        <f>'Attachment H-4.3'!G17</f>
        <v>0</v>
      </c>
      <c r="J271" s="52">
        <f>'Attachment H-4.3'!H17</f>
        <v>0</v>
      </c>
    </row>
    <row r="272" spans="3:10" ht="12.75">
      <c r="C272" s="73">
        <f>'Attachment H-4.3'!A18</f>
        <v>38</v>
      </c>
      <c r="D272" s="83" t="str">
        <f>'Attachment H-4.3'!B18</f>
        <v>Office Supplies</v>
      </c>
      <c r="E272" s="54">
        <f>'Attachment H-4.3'!C18</f>
        <v>0</v>
      </c>
      <c r="F272" s="72">
        <f>'Attachment H-4.3'!D18</f>
        <v>0</v>
      </c>
      <c r="G272" s="72">
        <f>'Attachment H-4.3'!E18</f>
        <v>0</v>
      </c>
      <c r="H272" s="71">
        <f>'Attachment H-4.3'!F18</f>
        <v>0</v>
      </c>
      <c r="I272" s="71">
        <f>'Attachment H-4.3'!G18</f>
        <v>0</v>
      </c>
      <c r="J272" s="52">
        <f>'Attachment H-4.3'!H18</f>
        <v>0</v>
      </c>
    </row>
    <row r="273" spans="3:10" ht="38.25">
      <c r="C273" s="73">
        <f>'Attachment H-4.3'!A19</f>
        <v>39</v>
      </c>
      <c r="D273" s="83" t="str">
        <f>'Attachment H-4.3'!B19</f>
        <v>Administrative Equipment (Under $1000)</v>
      </c>
      <c r="E273" s="54">
        <f>'Attachment H-4.3'!C19</f>
        <v>0</v>
      </c>
      <c r="F273" s="72">
        <f>'Attachment H-4.3'!D19</f>
        <v>0</v>
      </c>
      <c r="G273" s="72">
        <f>'Attachment H-4.3'!E19</f>
        <v>0</v>
      </c>
      <c r="H273" s="71">
        <f>'Attachment H-4.3'!F19</f>
        <v>0</v>
      </c>
      <c r="I273" s="71">
        <f>'Attachment H-4.3'!G19</f>
        <v>0</v>
      </c>
      <c r="J273" s="52">
        <f>'Attachment H-4.3'!H19</f>
        <v>0</v>
      </c>
    </row>
    <row r="274" spans="3:10" ht="12.75">
      <c r="C274" s="87">
        <f>'Attachment H-4.3'!A20</f>
        <v>40</v>
      </c>
      <c r="D274" s="86" t="str">
        <f>'Attachment H-4.3'!B20</f>
        <v>Safety and Security</v>
      </c>
      <c r="E274" s="85">
        <f>'Attachment H-4.3'!C20</f>
        <v>0</v>
      </c>
      <c r="F274" s="84">
        <f>'Attachment H-4.3'!D20</f>
        <v>0</v>
      </c>
      <c r="G274" s="84">
        <f>'Attachment H-4.3'!E20</f>
        <v>0</v>
      </c>
      <c r="H274" s="71">
        <f>'Attachment H-4.3'!F20</f>
        <v>0</v>
      </c>
      <c r="I274" s="71">
        <f>'Attachment H-4.3'!G20</f>
        <v>0</v>
      </c>
      <c r="J274" s="52">
        <f>'Attachment H-4.3'!H20</f>
        <v>0</v>
      </c>
    </row>
    <row r="275" spans="3:10" ht="12.75">
      <c r="C275" s="87">
        <f>'Attachment H-4.3'!A21</f>
        <v>41</v>
      </c>
      <c r="D275" s="86">
        <f>'Attachment H-4.3'!B21</f>
        <v>0</v>
      </c>
      <c r="E275" s="85">
        <f>'Attachment H-4.3'!C21</f>
        <v>0</v>
      </c>
      <c r="F275" s="84">
        <f>'Attachment H-4.3'!D21</f>
        <v>0</v>
      </c>
      <c r="G275" s="84">
        <f>'Attachment H-4.3'!E21</f>
        <v>0</v>
      </c>
      <c r="H275" s="71">
        <f>'Attachment H-4.3'!F21</f>
        <v>0</v>
      </c>
      <c r="I275" s="71">
        <f>'Attachment H-4.3'!G21</f>
        <v>0</v>
      </c>
      <c r="J275" s="52">
        <f>'Attachment H-4.3'!H21</f>
        <v>0</v>
      </c>
    </row>
    <row r="276" spans="3:10" ht="51">
      <c r="C276" s="73">
        <f>'Attachment H-4.3'!A22</f>
        <v>42</v>
      </c>
      <c r="D276" s="83" t="str">
        <f>'Attachment H-4.3'!B22</f>
        <v>General &amp; Administrative Costs (Provide detail in Narrative)</v>
      </c>
      <c r="E276" s="54">
        <f>'Attachment H-4.3'!C22</f>
        <v>0</v>
      </c>
      <c r="F276" s="72">
        <f>'Attachment H-4.3'!D22</f>
        <v>0</v>
      </c>
      <c r="G276" s="72">
        <f>'Attachment H-4.3'!E22</f>
        <v>0</v>
      </c>
      <c r="H276" s="71">
        <f>'Attachment H-4.3'!F22</f>
        <v>0</v>
      </c>
      <c r="I276" s="71">
        <f>'Attachment H-4.3'!G22</f>
        <v>0</v>
      </c>
      <c r="J276" s="52">
        <f>'Attachment H-4.3'!H22</f>
        <v>0</v>
      </c>
    </row>
    <row r="277" spans="3:10" ht="38.25">
      <c r="C277" s="73">
        <f>'Attachment H-4.3'!A23</f>
        <v>43</v>
      </c>
      <c r="D277" s="83" t="str">
        <f>'Attachment H-4.3'!B23</f>
        <v>Corporate Overhead (Provide detail in Narrative)</v>
      </c>
      <c r="E277" s="54">
        <f>'Attachment H-4.3'!C23</f>
        <v>0</v>
      </c>
      <c r="F277" s="72">
        <f>'Attachment H-4.3'!D23</f>
        <v>0</v>
      </c>
      <c r="G277" s="72">
        <f>'Attachment H-4.3'!E23</f>
        <v>0</v>
      </c>
      <c r="H277" s="71">
        <f>'Attachment H-4.3'!F23</f>
        <v>0</v>
      </c>
      <c r="I277" s="71">
        <f>'Attachment H-4.3'!G23</f>
        <v>0</v>
      </c>
      <c r="J277" s="52">
        <f>'Attachment H-4.3'!H23</f>
        <v>0</v>
      </c>
    </row>
    <row r="278" spans="3:10" ht="38.25">
      <c r="C278" s="73">
        <f>'Attachment H-4.3'!A24</f>
        <v>44</v>
      </c>
      <c r="D278" s="83" t="str">
        <f>'Attachment H-4.3'!B24</f>
        <v>Profit (must be greater than or equal to $0)</v>
      </c>
      <c r="E278" s="54">
        <f>'Attachment H-4.3'!C24</f>
        <v>0</v>
      </c>
      <c r="F278" s="72">
        <f>'Attachment H-4.3'!D24</f>
        <v>0</v>
      </c>
      <c r="G278" s="72">
        <f>'Attachment H-4.3'!E24</f>
        <v>0</v>
      </c>
      <c r="H278" s="71">
        <f>'Attachment H-4.3'!F24</f>
        <v>0</v>
      </c>
      <c r="I278" s="71">
        <f>'Attachment H-4.3'!G24</f>
        <v>0</v>
      </c>
      <c r="J278" s="52">
        <f>'Attachment H-4.3'!H24</f>
        <v>0</v>
      </c>
    </row>
    <row r="279" spans="3:10" ht="13.5" thickBot="1">
      <c r="C279" s="512" t="str">
        <f>'Attachment H-4.3'!A25</f>
        <v>PAGE TOTALS</v>
      </c>
      <c r="D279" s="513"/>
      <c r="E279" s="70">
        <f>'Attachment H-4.3'!C25</f>
        <v>0</v>
      </c>
      <c r="F279" s="70">
        <f>'Attachment H-4.3'!D25</f>
        <v>0</v>
      </c>
      <c r="G279" s="70">
        <f>'Attachment H-4.3'!E25</f>
        <v>0</v>
      </c>
      <c r="H279" s="69">
        <f>'Attachment H-4.3'!F25</f>
        <v>0</v>
      </c>
      <c r="I279" s="69">
        <f>'Attachment H-4.3'!G25</f>
        <v>0</v>
      </c>
      <c r="J279" s="68">
        <f>'Attachment H-4.3'!H25</f>
        <v>0</v>
      </c>
    </row>
    <row r="280" spans="3:10" ht="13.5" thickTop="1">
      <c r="C280" s="46" t="str">
        <f>'Attachment H-4.3'!A26</f>
        <v>TOTALS (Sum of attachments H-4.1, H-4.2, H4.3)</v>
      </c>
      <c r="D280" s="46">
        <f>'Attachment H-4.3'!B26</f>
        <v>0</v>
      </c>
      <c r="E280" s="46">
        <f>'Attachment H-4.3'!C26</f>
        <v>0</v>
      </c>
      <c r="F280" s="46">
        <f>'Attachment H-4.3'!D26</f>
        <v>0</v>
      </c>
      <c r="G280" s="82">
        <f>'Attachment H-4.3'!E26</f>
        <v>0</v>
      </c>
      <c r="H280" s="82">
        <f>'Attachment H-4.3'!F26</f>
        <v>0</v>
      </c>
      <c r="I280" s="82">
        <f>'Attachment H-4.3'!G26</f>
        <v>0</v>
      </c>
      <c r="J280" s="81">
        <f>'Attachment H-4.3'!H26</f>
        <v>0</v>
      </c>
    </row>
    <row r="329" ht="13.5" thickBot="1"/>
    <row r="330" spans="1:10" ht="13.5" thickTop="1">
      <c r="A330" s="45" t="s">
        <v>234</v>
      </c>
      <c r="C330" s="519" t="str">
        <f>'Attachment H-5'!A6</f>
        <v>Line Item #</v>
      </c>
      <c r="D330" s="66">
        <f>'Attachment H-5'!B6</f>
        <v>1</v>
      </c>
      <c r="E330" s="66">
        <f>'Attachment H-5'!C6</f>
        <v>2</v>
      </c>
      <c r="F330" s="66">
        <f>'Attachment H-5'!D6</f>
        <v>3</v>
      </c>
      <c r="G330" s="66">
        <f>'Attachment H-5'!E6</f>
        <v>4</v>
      </c>
      <c r="H330" s="80">
        <f>'Attachment H-5'!F6</f>
        <v>5</v>
      </c>
      <c r="I330" s="80">
        <f>'Attachment H-5'!G6</f>
        <v>6</v>
      </c>
      <c r="J330" s="65">
        <f>'Attachment H-5'!H6</f>
        <v>7</v>
      </c>
    </row>
    <row r="331" spans="3:10" ht="12.75">
      <c r="C331" s="520"/>
      <c r="D331" s="522" t="str">
        <f>'Attachment H-5'!B7</f>
        <v>Budget - Annual</v>
      </c>
      <c r="E331" s="523"/>
      <c r="F331" s="523"/>
      <c r="G331" s="523"/>
      <c r="H331" s="523"/>
      <c r="I331" s="523"/>
      <c r="J331" s="524"/>
    </row>
    <row r="332" spans="3:10" ht="12.75">
      <c r="C332" s="520"/>
      <c r="D332" s="508" t="str">
        <f>'Attachment H-5'!B8</f>
        <v>Type of Services</v>
      </c>
      <c r="E332" s="516" t="str">
        <f>'Attachment H-5'!C8</f>
        <v>Unit Cost</v>
      </c>
      <c r="F332" s="518"/>
      <c r="G332" s="508" t="str">
        <f>'Attachment H-5'!E8</f>
        <v>Number of Units</v>
      </c>
      <c r="H332" s="508" t="str">
        <f>'Attachment H-5'!F8</f>
        <v>Program Total (DJJ)</v>
      </c>
      <c r="I332" s="508" t="str">
        <f>'Attachment H-5'!G8</f>
        <v>Matching Funds</v>
      </c>
      <c r="J332" s="525" t="str">
        <f>'Attachment H-5'!H8</f>
        <v>Total</v>
      </c>
    </row>
    <row r="333" spans="3:10" ht="13.5" thickBot="1">
      <c r="C333" s="540"/>
      <c r="D333" s="541"/>
      <c r="E333" s="79" t="str">
        <f>'Attachment H-5'!C9</f>
        <v>Amount</v>
      </c>
      <c r="F333" s="79" t="str">
        <f>'Attachment H-5'!D9</f>
        <v>Unit </v>
      </c>
      <c r="G333" s="541"/>
      <c r="H333" s="541"/>
      <c r="I333" s="541"/>
      <c r="J333" s="542"/>
    </row>
    <row r="334" spans="3:10" ht="13.5" thickTop="1">
      <c r="C334" s="78">
        <f>'Attachment H-5'!A10</f>
        <v>1</v>
      </c>
      <c r="D334" s="77">
        <f>'Attachment H-5'!B10</f>
        <v>0</v>
      </c>
      <c r="E334" s="76">
        <f>'Attachment H-5'!C10</f>
        <v>0</v>
      </c>
      <c r="F334" s="76">
        <f>'Attachment H-5'!D10</f>
        <v>0</v>
      </c>
      <c r="G334" s="76">
        <f>'Attachment H-5'!E10</f>
        <v>0</v>
      </c>
      <c r="H334" s="75">
        <f>'Attachment H-5'!F10</f>
        <v>0</v>
      </c>
      <c r="I334" s="75">
        <f>'Attachment H-5'!G10</f>
        <v>0</v>
      </c>
      <c r="J334" s="57">
        <f>'Attachment H-5'!H10</f>
        <v>0</v>
      </c>
    </row>
    <row r="335" spans="3:10" ht="12.75">
      <c r="C335" s="73">
        <f>'Attachment H-5'!A11</f>
        <v>2</v>
      </c>
      <c r="D335" s="72">
        <f>'Attachment H-5'!B11</f>
        <v>0</v>
      </c>
      <c r="E335" s="72">
        <f>'Attachment H-5'!C11</f>
        <v>0</v>
      </c>
      <c r="F335" s="72">
        <f>'Attachment H-5'!D11</f>
        <v>0</v>
      </c>
      <c r="G335" s="72">
        <f>'Attachment H-5'!E11</f>
        <v>0</v>
      </c>
      <c r="H335" s="71">
        <f>'Attachment H-5'!F11</f>
        <v>0</v>
      </c>
      <c r="I335" s="71">
        <f>'Attachment H-5'!G11</f>
        <v>0</v>
      </c>
      <c r="J335" s="52">
        <f>'Attachment H-5'!H11</f>
        <v>0</v>
      </c>
    </row>
    <row r="336" spans="3:10" ht="12.75">
      <c r="C336" s="73">
        <f>'Attachment H-5'!A12</f>
        <v>3</v>
      </c>
      <c r="D336" s="72">
        <f>'Attachment H-5'!B12</f>
        <v>0</v>
      </c>
      <c r="E336" s="72">
        <f>'Attachment H-5'!C12</f>
        <v>0</v>
      </c>
      <c r="F336" s="72">
        <f>'Attachment H-5'!D12</f>
        <v>0</v>
      </c>
      <c r="G336" s="72">
        <f>'Attachment H-5'!E12</f>
        <v>0</v>
      </c>
      <c r="H336" s="71">
        <f>'Attachment H-5'!F12</f>
        <v>0</v>
      </c>
      <c r="I336" s="71">
        <f>'Attachment H-5'!G12</f>
        <v>0</v>
      </c>
      <c r="J336" s="52">
        <f>'Attachment H-5'!H12</f>
        <v>0</v>
      </c>
    </row>
    <row r="337" spans="3:10" ht="12.75">
      <c r="C337" s="73">
        <f>'Attachment H-5'!A13</f>
        <v>4</v>
      </c>
      <c r="D337" s="72">
        <f>'Attachment H-5'!B13</f>
        <v>0</v>
      </c>
      <c r="E337" s="72">
        <f>'Attachment H-5'!C13</f>
        <v>0</v>
      </c>
      <c r="F337" s="72">
        <f>'Attachment H-5'!D13</f>
        <v>0</v>
      </c>
      <c r="G337" s="72">
        <f>'Attachment H-5'!E13</f>
        <v>0</v>
      </c>
      <c r="H337" s="71">
        <f>'Attachment H-5'!F13</f>
        <v>0</v>
      </c>
      <c r="I337" s="71">
        <f>'Attachment H-5'!G13</f>
        <v>0</v>
      </c>
      <c r="J337" s="52">
        <f>'Attachment H-5'!H13</f>
        <v>0</v>
      </c>
    </row>
    <row r="338" spans="3:10" ht="12.75">
      <c r="C338" s="73">
        <f>'Attachment H-5'!A14</f>
        <v>5</v>
      </c>
      <c r="D338" s="72">
        <f>'Attachment H-5'!B14</f>
        <v>0</v>
      </c>
      <c r="E338" s="72">
        <f>'Attachment H-5'!C14</f>
        <v>0</v>
      </c>
      <c r="F338" s="72">
        <f>'Attachment H-5'!D14</f>
        <v>0</v>
      </c>
      <c r="G338" s="72">
        <f>'Attachment H-5'!E14</f>
        <v>0</v>
      </c>
      <c r="H338" s="71">
        <f>'Attachment H-5'!F14</f>
        <v>0</v>
      </c>
      <c r="I338" s="71">
        <f>'Attachment H-5'!G14</f>
        <v>0</v>
      </c>
      <c r="J338" s="52">
        <f>'Attachment H-5'!H14</f>
        <v>0</v>
      </c>
    </row>
    <row r="339" spans="3:10" ht="12.75">
      <c r="C339" s="73">
        <f>'Attachment H-5'!A15</f>
        <v>6</v>
      </c>
      <c r="D339" s="72">
        <f>'Attachment H-5'!B15</f>
        <v>0</v>
      </c>
      <c r="E339" s="72">
        <f>'Attachment H-5'!C15</f>
        <v>0</v>
      </c>
      <c r="F339" s="72">
        <f>'Attachment H-5'!D15</f>
        <v>0</v>
      </c>
      <c r="G339" s="72">
        <f>'Attachment H-5'!E15</f>
        <v>0</v>
      </c>
      <c r="H339" s="71">
        <f>'Attachment H-5'!F15</f>
        <v>0</v>
      </c>
      <c r="I339" s="71">
        <f>'Attachment H-5'!G15</f>
        <v>0</v>
      </c>
      <c r="J339" s="52">
        <f>'Attachment H-5'!H15</f>
        <v>0</v>
      </c>
    </row>
    <row r="340" spans="3:10" ht="12.75">
      <c r="C340" s="73">
        <f>'Attachment H-5'!A16</f>
        <v>8</v>
      </c>
      <c r="D340" s="72">
        <f>'Attachment H-5'!B16</f>
        <v>0</v>
      </c>
      <c r="E340" s="72">
        <f>'Attachment H-5'!C16</f>
        <v>0</v>
      </c>
      <c r="F340" s="72">
        <f>'Attachment H-5'!D16</f>
        <v>0</v>
      </c>
      <c r="G340" s="72">
        <f>'Attachment H-5'!E16</f>
        <v>0</v>
      </c>
      <c r="H340" s="71">
        <f>'Attachment H-5'!F16</f>
        <v>0</v>
      </c>
      <c r="I340" s="71">
        <f>'Attachment H-5'!G16</f>
        <v>0</v>
      </c>
      <c r="J340" s="52">
        <f>'Attachment H-5'!H16</f>
        <v>0</v>
      </c>
    </row>
    <row r="341" spans="3:10" ht="12.75">
      <c r="C341" s="73">
        <f>'Attachment H-5'!A17</f>
        <v>7</v>
      </c>
      <c r="D341" s="74">
        <f>'Attachment H-5'!B17</f>
        <v>0</v>
      </c>
      <c r="E341" s="72">
        <f>'Attachment H-5'!C17</f>
        <v>0</v>
      </c>
      <c r="F341" s="72">
        <f>'Attachment H-5'!D17</f>
        <v>0</v>
      </c>
      <c r="G341" s="72">
        <f>'Attachment H-5'!E17</f>
        <v>0</v>
      </c>
      <c r="H341" s="71">
        <f>'Attachment H-5'!F17</f>
        <v>0</v>
      </c>
      <c r="I341" s="71">
        <f>'Attachment H-5'!G17</f>
        <v>0</v>
      </c>
      <c r="J341" s="52">
        <f>'Attachment H-5'!H17</f>
        <v>0</v>
      </c>
    </row>
    <row r="342" spans="3:10" ht="12.75">
      <c r="C342" s="73">
        <f>'Attachment H-5'!A18</f>
        <v>9</v>
      </c>
      <c r="D342" s="72">
        <f>'Attachment H-5'!B18</f>
        <v>0</v>
      </c>
      <c r="E342" s="72">
        <f>'Attachment H-5'!C18</f>
        <v>0</v>
      </c>
      <c r="F342" s="72">
        <f>'Attachment H-5'!D18</f>
        <v>0</v>
      </c>
      <c r="G342" s="72">
        <f>'Attachment H-5'!E18</f>
        <v>0</v>
      </c>
      <c r="H342" s="71">
        <f>'Attachment H-5'!F18</f>
        <v>0</v>
      </c>
      <c r="I342" s="71">
        <f>'Attachment H-5'!G18</f>
        <v>0</v>
      </c>
      <c r="J342" s="52">
        <f>'Attachment H-5'!H18</f>
        <v>0</v>
      </c>
    </row>
    <row r="343" spans="3:10" ht="12.75">
      <c r="C343" s="73">
        <f>'Attachment H-5'!A19</f>
        <v>10</v>
      </c>
      <c r="D343" s="72">
        <f>'Attachment H-5'!B19</f>
        <v>0</v>
      </c>
      <c r="E343" s="72">
        <f>'Attachment H-5'!C19</f>
        <v>0</v>
      </c>
      <c r="F343" s="72">
        <f>'Attachment H-5'!D19</f>
        <v>0</v>
      </c>
      <c r="G343" s="72">
        <f>'Attachment H-5'!E19</f>
        <v>0</v>
      </c>
      <c r="H343" s="71">
        <f>'Attachment H-5'!F19</f>
        <v>0</v>
      </c>
      <c r="I343" s="71">
        <f>'Attachment H-5'!G19</f>
        <v>0</v>
      </c>
      <c r="J343" s="52">
        <f>'Attachment H-5'!H19</f>
        <v>0</v>
      </c>
    </row>
    <row r="344" spans="3:10" ht="12.75">
      <c r="C344" s="73">
        <f>'Attachment H-5'!A20</f>
        <v>11</v>
      </c>
      <c r="D344" s="72" t="str">
        <f>'Attachment H-5'!B20</f>
        <v>Other Services (Provide line item detail in H-5 Narrative)</v>
      </c>
      <c r="E344" s="72">
        <f>'Attachment H-5'!C20</f>
        <v>0</v>
      </c>
      <c r="F344" s="72">
        <f>'Attachment H-5'!D20</f>
        <v>0</v>
      </c>
      <c r="G344" s="72">
        <f>'Attachment H-5'!E20</f>
        <v>0</v>
      </c>
      <c r="H344" s="71" t="str">
        <f>'Attachment H-5'!F20</f>
        <v>n/a</v>
      </c>
      <c r="I344" s="71" t="str">
        <f>'Attachment H-5'!G20</f>
        <v>n/a</v>
      </c>
      <c r="J344" s="52" t="str">
        <f>'Attachment H-5'!H20</f>
        <v>n/a</v>
      </c>
    </row>
    <row r="345" spans="3:10" ht="13.5" thickBot="1">
      <c r="C345" s="512">
        <f>'Attachment H-5'!A21</f>
        <v>0</v>
      </c>
      <c r="D345" s="513"/>
      <c r="E345" s="70">
        <f>'Attachment H-5'!C21</f>
        <v>0</v>
      </c>
      <c r="F345" s="70">
        <f>'Attachment H-5'!D21</f>
        <v>0</v>
      </c>
      <c r="G345" s="70">
        <f>'Attachment H-5'!E21</f>
        <v>0</v>
      </c>
      <c r="H345" s="69">
        <f>'Attachment H-5'!F21</f>
        <v>0</v>
      </c>
      <c r="I345" s="69">
        <f>'Attachment H-5'!G21</f>
        <v>0</v>
      </c>
      <c r="J345" s="68">
        <f>'Attachment H-5'!H21</f>
        <v>0</v>
      </c>
    </row>
    <row r="346" ht="13.5" thickTop="1"/>
    <row r="372" ht="13.5" thickBot="1"/>
    <row r="373" spans="1:7" ht="13.5" thickTop="1">
      <c r="A373" s="45" t="s">
        <v>235</v>
      </c>
      <c r="C373" s="67">
        <f>'Attachment H-6'!A7</f>
        <v>1</v>
      </c>
      <c r="D373" s="66">
        <f>'Attachment H-6'!B7</f>
        <v>2</v>
      </c>
      <c r="E373" s="66">
        <f>'Attachment H-6'!C7</f>
        <v>3</v>
      </c>
      <c r="F373" s="65">
        <f>'Attachment H-6'!D7</f>
        <v>4</v>
      </c>
      <c r="G373" s="65">
        <f>'Attachment H-6'!E7</f>
        <v>5</v>
      </c>
    </row>
    <row r="374" spans="3:7" ht="51.75" thickBot="1">
      <c r="C374" s="64" t="str">
        <f>'Attachment H-6'!A8</f>
        <v>Budget Categories</v>
      </c>
      <c r="D374" s="63" t="str">
        <f>'Attachment H-6'!B8</f>
        <v>Program Total
(DJJ)</v>
      </c>
      <c r="E374" s="62" t="str">
        <f>'Attachment H-6'!C8</f>
        <v>Matching Funds1</v>
      </c>
      <c r="F374" s="61" t="str">
        <f>'Attachment H-6'!D8</f>
        <v>Percent of Total for Matching Funds</v>
      </c>
      <c r="G374" s="61" t="str">
        <f>'Attachment H-6'!E8</f>
        <v>Total 
(DJJ &amp; Matching Funds)</v>
      </c>
    </row>
    <row r="375" spans="3:7" ht="12.75">
      <c r="C375" s="60" t="str">
        <f>'Attachment H-6'!A9</f>
        <v>Attachment H-1: Consultants Cost</v>
      </c>
      <c r="D375" s="59">
        <f>'Attachment H-6'!B9</f>
        <v>0</v>
      </c>
      <c r="E375" s="59">
        <f>'Attachment H-6'!C9</f>
        <v>0</v>
      </c>
      <c r="F375" s="58" t="str">
        <f>'Attachment H-6'!D9</f>
        <v>N/A</v>
      </c>
      <c r="G375" s="57">
        <f>'Attachment H-6'!E9</f>
        <v>0</v>
      </c>
    </row>
    <row r="376" spans="3:7" ht="12.75">
      <c r="C376" s="55" t="str">
        <f>'Attachment H-6'!A10</f>
        <v>Attachment H-3: Personnel Detail</v>
      </c>
      <c r="D376" s="54">
        <f>'Attachment H-6'!B10</f>
        <v>0</v>
      </c>
      <c r="E376" s="54">
        <f>'Attachment H-6'!C10</f>
        <v>0</v>
      </c>
      <c r="F376" s="53" t="str">
        <f>'Attachment H-6'!D10</f>
        <v>N/A</v>
      </c>
      <c r="G376" s="52">
        <f>'Attachment H-6'!E10</f>
        <v>0</v>
      </c>
    </row>
    <row r="377" spans="3:7" ht="38.25">
      <c r="C377" s="56" t="str">
        <f>'Attachment H-6'!A11</f>
        <v>Attachment H-4: Expenses
 (includes Attachment H-4.1, H-4.2, &amp; H-4.3)</v>
      </c>
      <c r="D377" s="54">
        <f>'Attachment H-6'!B11</f>
        <v>0</v>
      </c>
      <c r="E377" s="54">
        <f>'Attachment H-6'!C11</f>
        <v>0</v>
      </c>
      <c r="F377" s="53" t="str">
        <f>'Attachment H-6'!D11</f>
        <v>N/A</v>
      </c>
      <c r="G377" s="52">
        <f>'Attachment H-6'!E11</f>
        <v>0</v>
      </c>
    </row>
    <row r="378" spans="3:7" ht="12.75">
      <c r="C378" s="55" t="str">
        <f>'Attachment H-6'!A12</f>
        <v>Attachment H-5: Services Expenditures</v>
      </c>
      <c r="D378" s="54">
        <f>'Attachment H-6'!B12</f>
        <v>0</v>
      </c>
      <c r="E378" s="54">
        <f>'Attachment H-6'!C12</f>
        <v>0</v>
      </c>
      <c r="F378" s="53" t="str">
        <f>'Attachment H-6'!D12</f>
        <v>N/A</v>
      </c>
      <c r="G378" s="52">
        <f>'Attachment H-6'!E12</f>
        <v>0</v>
      </c>
    </row>
    <row r="379" spans="3:7" ht="13.5" thickBot="1">
      <c r="C379" s="51" t="str">
        <f>'Attachment H-6'!A13</f>
        <v>SUB TOTAL (Total of H-1, H-3, H-4, &amp; H-5)</v>
      </c>
      <c r="D379" s="50">
        <f>'Attachment H-6'!B13</f>
        <v>0</v>
      </c>
      <c r="E379" s="50">
        <f>'Attachment H-6'!C13</f>
        <v>0</v>
      </c>
      <c r="F379" s="49" t="str">
        <f>'Attachment H-6'!D13</f>
        <v>N/A</v>
      </c>
      <c r="G379" s="48">
        <f>'Attachment H-6'!E13</f>
        <v>0</v>
      </c>
    </row>
    <row r="380" spans="3:7" ht="13.5" thickTop="1">
      <c r="C380" s="389" t="s">
        <v>204</v>
      </c>
      <c r="D380" s="81">
        <f>'Attachment H-6'!B16</f>
        <v>0</v>
      </c>
      <c r="E380" s="81">
        <f>'Attachment H-6'!C16</f>
        <v>0</v>
      </c>
      <c r="F380" s="81" t="str">
        <f>'Attachment H-6'!D16</f>
        <v>N/A</v>
      </c>
      <c r="G380" s="81">
        <f>'Attachment H-6'!E16</f>
        <v>0</v>
      </c>
    </row>
    <row r="381" spans="3:7" ht="12.75">
      <c r="C381" s="385" t="s">
        <v>236</v>
      </c>
      <c r="D381" s="81">
        <f>'Attachment H-6'!B14</f>
        <v>0</v>
      </c>
      <c r="E381" s="81">
        <f>'Attachment H-6'!C14</f>
        <v>0</v>
      </c>
      <c r="F381" s="81" t="str">
        <f>'Attachment H-6'!D14</f>
        <v>N/A</v>
      </c>
      <c r="G381" s="81">
        <f>'Attachment H-6'!E14</f>
        <v>0</v>
      </c>
    </row>
    <row r="382" spans="3:7" ht="13.5" thickBot="1">
      <c r="C382" s="387" t="s">
        <v>237</v>
      </c>
      <c r="D382" s="81">
        <f>'Attachment H-6'!B17</f>
        <v>0</v>
      </c>
      <c r="E382" s="81">
        <f>'Attachment H-6'!C17</f>
        <v>0</v>
      </c>
      <c r="F382" s="81" t="str">
        <f>'Attachment H-6'!D17</f>
        <v>N/A</v>
      </c>
      <c r="G382" s="81">
        <f>'Attachment H-6'!E17</f>
        <v>0</v>
      </c>
    </row>
    <row r="383" spans="3:7" ht="12.75">
      <c r="C383" s="419" t="s">
        <v>238</v>
      </c>
      <c r="D383" s="420">
        <f>D381+D379</f>
        <v>0</v>
      </c>
      <c r="E383" s="419"/>
      <c r="F383" s="419"/>
      <c r="G383" s="419"/>
    </row>
    <row r="384" spans="3:7" ht="12.75">
      <c r="C384" s="46">
        <f>'Attachment H-6'!A20</f>
        <v>0</v>
      </c>
      <c r="D384" s="46">
        <f>'Attachment H-6'!B20</f>
        <v>0</v>
      </c>
      <c r="E384" s="46">
        <f>'Attachment H-6'!C20</f>
        <v>0</v>
      </c>
      <c r="F384" s="46" t="str">
        <f>'Attachment H-6'!D19</f>
        <v>Average Daily Population</v>
      </c>
      <c r="G384" s="47">
        <f>'Attachment H-6'!E19</f>
        <v>356</v>
      </c>
    </row>
    <row r="385" spans="3:7" ht="12.75">
      <c r="C385" s="46" t="str">
        <f>'Attachment H-6'!A21</f>
        <v>Respondent shall print information below and also submit a signed copy of this one page</v>
      </c>
      <c r="D385" s="46">
        <f>'Attachment H-6'!B21</f>
        <v>0</v>
      </c>
      <c r="E385" s="46">
        <f>'Attachment H-6'!C21</f>
        <v>0</v>
      </c>
      <c r="F385" s="46" t="str">
        <f>'Attachment H-6'!D20</f>
        <v>Calendar Days</v>
      </c>
      <c r="G385" s="47">
        <f>'Attachment H-6'!E20</f>
        <v>365</v>
      </c>
    </row>
    <row r="386" spans="3:7" ht="12.75">
      <c r="C386" s="46">
        <f>'Attachment H-6'!A22</f>
        <v>0</v>
      </c>
      <c r="D386" s="46">
        <f>'Attachment H-6'!B22</f>
        <v>0</v>
      </c>
      <c r="E386" s="46">
        <f>'Attachment H-6'!C22</f>
        <v>0</v>
      </c>
      <c r="F386" s="46" t="str">
        <f>'Attachment H-6'!D21</f>
        <v>Daily Per Diem Cost</v>
      </c>
      <c r="G386" s="47">
        <f>'Attachment H-6'!E21</f>
        <v>0</v>
      </c>
    </row>
    <row r="387" spans="3:7" ht="12.75">
      <c r="C387" s="46" t="str">
        <f>'Attachment H-6'!A23</f>
        <v>COMPANY: _________________________________________________________________</v>
      </c>
      <c r="D387" s="46">
        <f>'Attachment H-6'!B23</f>
        <v>0</v>
      </c>
      <c r="E387" s="46">
        <f>'Attachment H-6'!C23</f>
        <v>0</v>
      </c>
      <c r="F387" s="46" t="str">
        <f>'Attachment H-6'!D22</f>
        <v>Should reflect total cost from B17 divided by E19 divided by E20</v>
      </c>
      <c r="G387" s="47">
        <f>'Attachment H-6'!E22</f>
        <v>0</v>
      </c>
    </row>
    <row r="388" spans="3:7" ht="12.75">
      <c r="C388" s="46">
        <f>'Attachment H-6'!A24</f>
        <v>0</v>
      </c>
      <c r="D388" s="46">
        <f>'Attachment H-6'!B24</f>
        <v>0</v>
      </c>
      <c r="E388" s="46">
        <f>'Attachment H-6'!C24</f>
        <v>0</v>
      </c>
      <c r="F388" s="46">
        <f>'Attachment H-6'!D23</f>
        <v>0</v>
      </c>
      <c r="G388" s="47">
        <f>'Attachment H-6'!E23</f>
        <v>0</v>
      </c>
    </row>
    <row r="389" spans="3:7" ht="12.75">
      <c r="C389" s="46" t="str">
        <f>'Attachment H-6'!A25</f>
        <v>DESIGNATED REPRESENTATIVE NAME:  _______________________________________</v>
      </c>
      <c r="D389" s="46">
        <f>'Attachment H-6'!B25</f>
        <v>0</v>
      </c>
      <c r="E389" s="46">
        <f>'Attachment H-6'!C25</f>
        <v>0</v>
      </c>
      <c r="F389" s="46">
        <f>'Attachment H-6'!D24</f>
        <v>0</v>
      </c>
      <c r="G389" s="47">
        <f>'Attachment H-6'!E24</f>
        <v>0</v>
      </c>
    </row>
    <row r="390" spans="3:7" ht="12.75">
      <c r="C390" s="46" t="str">
        <f>'Attachment H-6'!A26</f>
        <v>TITLE: _____________________________________________________________________</v>
      </c>
      <c r="D390" s="46">
        <f>'Attachment H-6'!B26</f>
        <v>0</v>
      </c>
      <c r="E390" s="46">
        <f>'Attachment H-6'!C26</f>
        <v>0</v>
      </c>
      <c r="F390" s="46">
        <f>'Attachment H-6'!D25</f>
        <v>0</v>
      </c>
      <c r="G390" s="47">
        <f>'Attachment H-6'!E25</f>
        <v>0</v>
      </c>
    </row>
    <row r="391" spans="3:7" ht="12.75">
      <c r="C391" s="46">
        <f>'Attachment H-6'!A27</f>
        <v>0</v>
      </c>
      <c r="D391" s="46">
        <f>'Attachment H-6'!B27</f>
        <v>0</v>
      </c>
      <c r="E391" s="46">
        <f>'Attachment H-6'!C27</f>
        <v>0</v>
      </c>
      <c r="F391" s="46">
        <f>'Attachment H-6'!D26</f>
        <v>0</v>
      </c>
      <c r="G391" s="47">
        <f>'Attachment H-6'!E26</f>
        <v>0</v>
      </c>
    </row>
    <row r="392" spans="3:7" ht="12.75">
      <c r="C392" s="46" t="str">
        <f>'Attachment H-6'!A28</f>
        <v>SIGNATURE: ________________________________________________________________</v>
      </c>
      <c r="D392" s="46">
        <f>'Attachment H-6'!B28</f>
        <v>0</v>
      </c>
      <c r="E392" s="46">
        <f>'Attachment H-6'!C28</f>
        <v>0</v>
      </c>
      <c r="F392" s="46" t="e">
        <f>'H-6 Narrative'!#REF!</f>
        <v>#REF!</v>
      </c>
      <c r="G392" s="47" t="e">
        <f>'H-6 Narrative'!#REF!</f>
        <v>#REF!</v>
      </c>
    </row>
    <row r="393" spans="3:7" ht="12.75">
      <c r="C393" s="46" t="str">
        <f>'Attachment H-6'!A29</f>
        <v>DATE: ______________________________________________________________________</v>
      </c>
      <c r="D393" s="46">
        <f>'Attachment H-6'!B29</f>
        <v>0</v>
      </c>
      <c r="E393" s="46">
        <f>'Attachment H-6'!C29</f>
        <v>0</v>
      </c>
      <c r="F393" s="46" t="e">
        <f>'H-6 Narrative'!#REF!</f>
        <v>#REF!</v>
      </c>
      <c r="G393" s="47" t="e">
        <f>'H-6 Narrative'!#REF!</f>
        <v>#REF!</v>
      </c>
    </row>
    <row r="394" spans="3:7" ht="12.75">
      <c r="C394" s="46" t="str">
        <f>'Attachment H-6'!A30</f>
        <v>E-MAIL ADDRESS: ___________________________________________________________</v>
      </c>
      <c r="D394" s="46">
        <f>'Attachment H-6'!B30</f>
        <v>0</v>
      </c>
      <c r="E394" s="46">
        <f>'Attachment H-6'!C30</f>
        <v>0</v>
      </c>
      <c r="F394" s="46" t="e">
        <f>'H-6 Narrative'!#REF!</f>
        <v>#REF!</v>
      </c>
      <c r="G394" s="47" t="e">
        <f>'H-6 Narrative'!#REF!</f>
        <v>#REF!</v>
      </c>
    </row>
    <row r="395" spans="3:7" ht="12.75">
      <c r="C395" s="46" t="str">
        <f>'Attachment H-6'!A31</f>
        <v>TELEPHONE NUMBER (include ac): _____________________________________________</v>
      </c>
      <c r="D395" s="46">
        <f>'Attachment H-6'!B31</f>
        <v>0</v>
      </c>
      <c r="E395" s="46">
        <f>'Attachment H-6'!C31</f>
        <v>0</v>
      </c>
      <c r="F395" s="46" t="e">
        <f>'H-6 Narrative'!#REF!</f>
        <v>#REF!</v>
      </c>
      <c r="G395" s="47" t="e">
        <f>'H-6 Narrative'!#REF!</f>
        <v>#REF!</v>
      </c>
    </row>
    <row r="396" spans="3:7" ht="12.75">
      <c r="C396" s="46">
        <f>'Attachment H-6'!A32</f>
        <v>0</v>
      </c>
      <c r="D396" s="46">
        <f>'Attachment H-6'!B32</f>
        <v>0</v>
      </c>
      <c r="E396" s="46">
        <f>'Attachment H-6'!C32</f>
        <v>0</v>
      </c>
      <c r="F396" s="46" t="e">
        <f>'H-6 Narrative'!#REF!</f>
        <v>#REF!</v>
      </c>
      <c r="G396" s="47" t="e">
        <f>'H-6 Narrative'!#REF!</f>
        <v>#REF!</v>
      </c>
    </row>
    <row r="397" spans="3:7" ht="12.75">
      <c r="C397" s="46" t="str">
        <f>'Attachment H-6'!A33</f>
        <v>Total General &amp; Adminstrative Expenses:
(see line 42 from Attachment H-4.3/Expenses)</v>
      </c>
      <c r="D397" s="46">
        <f>'Attachment H-6'!B33</f>
        <v>0</v>
      </c>
      <c r="E397" s="46" t="str">
        <f>'Attachment H-6'!C33</f>
        <v>Total Overhead:
(Sum of lines 42, 43, and 44 from Attachment H-4.3.)</v>
      </c>
      <c r="F397" s="46">
        <f>'Attachment H-6'!D32</f>
        <v>0</v>
      </c>
      <c r="G397" s="47">
        <f>'Attachment H-6'!E32</f>
        <v>0</v>
      </c>
    </row>
    <row r="398" spans="3:7" ht="12.75">
      <c r="C398" s="46" t="str">
        <f>'Attachment H-6'!A34</f>
        <v>G &amp; A as % of Total Budget
(should not exceed 5%)</v>
      </c>
      <c r="D398" s="46">
        <f>'Attachment H-6'!B34</f>
        <v>0</v>
      </c>
      <c r="E398" s="46" t="str">
        <f>'Attachment H-6'!C34</f>
        <v>Overhead as % of Total Budget
(should not exceed 10%)</v>
      </c>
      <c r="F398" s="46">
        <f>'Attachment H-6'!D33</f>
        <v>0</v>
      </c>
      <c r="G398" s="47">
        <f>'Attachment H-6'!E33</f>
        <v>0</v>
      </c>
    </row>
    <row r="399" spans="3:7" ht="12.75">
      <c r="C399" s="46">
        <f>'Attachment H-6'!A35</f>
        <v>0</v>
      </c>
      <c r="D399" s="46">
        <f>'Attachment H-6'!B35</f>
        <v>0</v>
      </c>
      <c r="E399" s="46">
        <f>'Attachment H-6'!C35</f>
        <v>0</v>
      </c>
      <c r="F399" s="46">
        <f>'Attachment H-6'!D34</f>
        <v>0</v>
      </c>
      <c r="G399" s="47">
        <f>'Attachment H-6'!E34</f>
        <v>0</v>
      </c>
    </row>
  </sheetData>
  <sheetProtection/>
  <mergeCells count="60">
    <mergeCell ref="C279:D279"/>
    <mergeCell ref="I332:I333"/>
    <mergeCell ref="J332:J333"/>
    <mergeCell ref="J262:J263"/>
    <mergeCell ref="C345:D345"/>
    <mergeCell ref="C330:C333"/>
    <mergeCell ref="D331:J331"/>
    <mergeCell ref="D332:D333"/>
    <mergeCell ref="E332:F332"/>
    <mergeCell ref="G332:G333"/>
    <mergeCell ref="H332:H333"/>
    <mergeCell ref="C172:D172"/>
    <mergeCell ref="D208:J208"/>
    <mergeCell ref="E209:F209"/>
    <mergeCell ref="G209:G210"/>
    <mergeCell ref="H209:H210"/>
    <mergeCell ref="I209:I210"/>
    <mergeCell ref="J209:J210"/>
    <mergeCell ref="C224:D224"/>
    <mergeCell ref="C260:C263"/>
    <mergeCell ref="C207:C210"/>
    <mergeCell ref="D261:J261"/>
    <mergeCell ref="D262:D263"/>
    <mergeCell ref="E262:F262"/>
    <mergeCell ref="G262:G263"/>
    <mergeCell ref="H262:H263"/>
    <mergeCell ref="I262:I263"/>
    <mergeCell ref="C152:C155"/>
    <mergeCell ref="D153:J153"/>
    <mergeCell ref="D154:D155"/>
    <mergeCell ref="E154:F154"/>
    <mergeCell ref="G154:G155"/>
    <mergeCell ref="H154:H155"/>
    <mergeCell ref="I154:I155"/>
    <mergeCell ref="J154:J155"/>
    <mergeCell ref="C14:C17"/>
    <mergeCell ref="D15:J15"/>
    <mergeCell ref="D16:D17"/>
    <mergeCell ref="E16:F16"/>
    <mergeCell ref="G16:G17"/>
    <mergeCell ref="H16:H17"/>
    <mergeCell ref="I16:I17"/>
    <mergeCell ref="J16:J17"/>
    <mergeCell ref="C28:D28"/>
    <mergeCell ref="C57:C60"/>
    <mergeCell ref="D58:J58"/>
    <mergeCell ref="D59:D60"/>
    <mergeCell ref="E59:F59"/>
    <mergeCell ref="G59:G60"/>
    <mergeCell ref="H59:H60"/>
    <mergeCell ref="I59:I60"/>
    <mergeCell ref="J59:J60"/>
    <mergeCell ref="P91:P92"/>
    <mergeCell ref="Q91:Q92"/>
    <mergeCell ref="C71:D71"/>
    <mergeCell ref="D91:D92"/>
    <mergeCell ref="E91:E92"/>
    <mergeCell ref="H91:H92"/>
    <mergeCell ref="I91:N91"/>
    <mergeCell ref="O91:O92"/>
  </mergeCells>
  <conditionalFormatting sqref="E8">
    <cfRule type="expression" priority="22" dxfId="0">
      <formula>$D$8&lt;&gt;$D$7</formula>
    </cfRule>
    <cfRule type="expression" priority="23" dxfId="1">
      <formula>$D$8=$D$7</formula>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FF00"/>
  </sheetPr>
  <dimension ref="B2:F6"/>
  <sheetViews>
    <sheetView zoomScalePageLayoutView="0" workbookViewId="0" topLeftCell="A1">
      <selection activeCell="F6" sqref="F6"/>
    </sheetView>
  </sheetViews>
  <sheetFormatPr defaultColWidth="9.140625" defaultRowHeight="12.75"/>
  <sheetData>
    <row r="2" spans="2:6" ht="12.75">
      <c r="B2" s="4" t="s">
        <v>239</v>
      </c>
      <c r="D2" s="4" t="s">
        <v>240</v>
      </c>
      <c r="F2" s="4" t="s">
        <v>241</v>
      </c>
    </row>
    <row r="5" spans="2:6" ht="12.75">
      <c r="B5" s="4" t="s">
        <v>227</v>
      </c>
      <c r="D5" s="4" t="s">
        <v>242</v>
      </c>
      <c r="F5" s="4" t="s">
        <v>243</v>
      </c>
    </row>
    <row r="6" ht="12.75">
      <c r="F6" s="4" t="s">
        <v>244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26"/>
  <sheetViews>
    <sheetView showGridLines="0" zoomScalePageLayoutView="70" workbookViewId="0" topLeftCell="A1">
      <pane xSplit="2" ySplit="10" topLeftCell="C11" activePane="bottomRight" state="frozen"/>
      <selection pane="topLeft" activeCell="A1" sqref="A1"/>
      <selection pane="topRight" activeCell="N33" sqref="N33"/>
      <selection pane="bottomLeft" activeCell="N33" sqref="N33"/>
      <selection pane="bottomRight" activeCell="K20" sqref="K20"/>
    </sheetView>
  </sheetViews>
  <sheetFormatPr defaultColWidth="9.140625" defaultRowHeight="12.75"/>
  <cols>
    <col min="1" max="1" width="8.7109375" style="153" customWidth="1"/>
    <col min="2" max="2" width="30.57421875" style="153" customWidth="1"/>
    <col min="3" max="3" width="11.421875" style="153" customWidth="1"/>
    <col min="4" max="4" width="11.00390625" style="153" customWidth="1"/>
    <col min="5" max="5" width="11.140625" style="153" customWidth="1"/>
    <col min="6" max="7" width="15.140625" style="153" customWidth="1"/>
    <col min="8" max="8" width="13.8515625" style="153" customWidth="1"/>
    <col min="9" max="17" width="9.140625" style="153" customWidth="1"/>
    <col min="18" max="16384" width="9.140625" style="154" customWidth="1"/>
  </cols>
  <sheetData>
    <row r="1" spans="1:8" ht="12.75">
      <c r="A1" s="182" t="str">
        <f>CONCATENATE("DJJ Solicitation #: ",'Provider Info &amp; Instructions'!$C$4)</f>
        <v>DJJ Solicitation #: RFP#10701</v>
      </c>
      <c r="H1" s="183" t="str">
        <f>CONCATENATE('Provider Info &amp; Instructions'!$C$3," v",'Provider Info &amp; Instructions'!$C$8)</f>
        <v>&lt;Enter provider name&gt; v&lt;Enter version number, e.g., 1, 2, 3&gt;</v>
      </c>
    </row>
    <row r="3" spans="1:8" ht="12.75">
      <c r="A3" s="155" t="s">
        <v>19</v>
      </c>
      <c r="B3" s="155"/>
      <c r="C3" s="155"/>
      <c r="D3" s="155"/>
      <c r="E3" s="155"/>
      <c r="F3" s="155"/>
      <c r="G3" s="155"/>
      <c r="H3" s="155"/>
    </row>
    <row r="4" spans="1:8" ht="12.75">
      <c r="A4" s="155" t="s">
        <v>20</v>
      </c>
      <c r="B4" s="155"/>
      <c r="C4" s="155"/>
      <c r="D4" s="155"/>
      <c r="E4" s="155"/>
      <c r="F4" s="155"/>
      <c r="G4" s="155"/>
      <c r="H4" s="155"/>
    </row>
    <row r="5" spans="1:8" ht="12.75">
      <c r="A5" s="156"/>
      <c r="B5" s="157"/>
      <c r="C5" s="157"/>
      <c r="D5" s="157"/>
      <c r="E5" s="157"/>
      <c r="F5" s="157"/>
      <c r="G5" s="157"/>
      <c r="H5" s="157"/>
    </row>
    <row r="7" spans="1:8" ht="12.75">
      <c r="A7" s="158"/>
      <c r="B7" s="427">
        <v>1</v>
      </c>
      <c r="C7" s="427">
        <v>2</v>
      </c>
      <c r="D7" s="427">
        <v>3</v>
      </c>
      <c r="E7" s="427">
        <v>4</v>
      </c>
      <c r="F7" s="427">
        <v>5</v>
      </c>
      <c r="G7" s="427">
        <v>6</v>
      </c>
      <c r="H7" s="427">
        <v>7</v>
      </c>
    </row>
    <row r="8" spans="1:8" ht="20.25" customHeight="1">
      <c r="A8" s="159"/>
      <c r="B8" s="160"/>
      <c r="C8" s="161" t="s">
        <v>21</v>
      </c>
      <c r="D8" s="162"/>
      <c r="E8" s="162"/>
      <c r="F8" s="162"/>
      <c r="G8" s="162"/>
      <c r="H8" s="162"/>
    </row>
    <row r="9" spans="1:8" ht="21.75" customHeight="1">
      <c r="A9" s="159" t="s">
        <v>22</v>
      </c>
      <c r="B9" s="163"/>
      <c r="C9" s="164" t="s">
        <v>23</v>
      </c>
      <c r="D9" s="164"/>
      <c r="E9" s="165" t="s">
        <v>24</v>
      </c>
      <c r="F9" s="159" t="s">
        <v>25</v>
      </c>
      <c r="G9" s="165" t="s">
        <v>26</v>
      </c>
      <c r="H9" s="166"/>
    </row>
    <row r="10" spans="1:8" ht="18" customHeight="1">
      <c r="A10" s="433" t="s">
        <v>27</v>
      </c>
      <c r="B10" s="433" t="s">
        <v>28</v>
      </c>
      <c r="C10" s="427" t="s">
        <v>29</v>
      </c>
      <c r="D10" s="427" t="s">
        <v>30</v>
      </c>
      <c r="E10" s="167" t="s">
        <v>31</v>
      </c>
      <c r="F10" s="433" t="s">
        <v>32</v>
      </c>
      <c r="G10" s="168" t="s">
        <v>33</v>
      </c>
      <c r="H10" s="167" t="s">
        <v>34</v>
      </c>
    </row>
    <row r="11" spans="1:17" s="175" customFormat="1" ht="33.75" customHeight="1">
      <c r="A11" s="169">
        <v>1</v>
      </c>
      <c r="B11" s="170"/>
      <c r="C11" s="171"/>
      <c r="D11" s="170"/>
      <c r="E11" s="172"/>
      <c r="F11" s="184">
        <f>H11-G11</f>
        <v>0</v>
      </c>
      <c r="G11" s="173"/>
      <c r="H11" s="184">
        <f>C11*E11</f>
        <v>0</v>
      </c>
      <c r="I11" s="174"/>
      <c r="J11" s="174"/>
      <c r="K11" s="174"/>
      <c r="L11" s="174"/>
      <c r="M11" s="174"/>
      <c r="N11" s="174"/>
      <c r="O11" s="174"/>
      <c r="P11" s="174"/>
      <c r="Q11" s="174"/>
    </row>
    <row r="12" spans="1:17" s="175" customFormat="1" ht="33.75" customHeight="1">
      <c r="A12" s="169">
        <v>2</v>
      </c>
      <c r="B12" s="170"/>
      <c r="C12" s="171"/>
      <c r="D12" s="170"/>
      <c r="E12" s="172"/>
      <c r="F12" s="184">
        <f aca="true" t="shared" si="0" ref="F12:F19">H12-G12</f>
        <v>0</v>
      </c>
      <c r="G12" s="173"/>
      <c r="H12" s="184">
        <f aca="true" t="shared" si="1" ref="H12:H19">C12*E12</f>
        <v>0</v>
      </c>
      <c r="I12" s="174"/>
      <c r="J12" s="174"/>
      <c r="K12" s="174"/>
      <c r="L12" s="174"/>
      <c r="M12" s="174"/>
      <c r="N12" s="174"/>
      <c r="O12" s="174"/>
      <c r="P12" s="174"/>
      <c r="Q12" s="174"/>
    </row>
    <row r="13" spans="1:17" s="175" customFormat="1" ht="33.75" customHeight="1">
      <c r="A13" s="169">
        <v>3</v>
      </c>
      <c r="B13" s="170"/>
      <c r="C13" s="171"/>
      <c r="D13" s="170"/>
      <c r="E13" s="172"/>
      <c r="F13" s="184">
        <f t="shared" si="0"/>
        <v>0</v>
      </c>
      <c r="G13" s="173"/>
      <c r="H13" s="184">
        <f t="shared" si="1"/>
        <v>0</v>
      </c>
      <c r="I13" s="174"/>
      <c r="J13" s="174"/>
      <c r="K13" s="174"/>
      <c r="L13" s="174"/>
      <c r="M13" s="174"/>
      <c r="N13" s="174"/>
      <c r="O13" s="174"/>
      <c r="P13" s="174"/>
      <c r="Q13" s="174"/>
    </row>
    <row r="14" spans="1:17" s="175" customFormat="1" ht="33.75" customHeight="1">
      <c r="A14" s="169">
        <v>4</v>
      </c>
      <c r="B14" s="170"/>
      <c r="C14" s="171"/>
      <c r="D14" s="170"/>
      <c r="E14" s="361"/>
      <c r="F14" s="184">
        <f t="shared" si="0"/>
        <v>0</v>
      </c>
      <c r="G14" s="173"/>
      <c r="H14" s="184">
        <f t="shared" si="1"/>
        <v>0</v>
      </c>
      <c r="I14" s="174"/>
      <c r="J14" s="174"/>
      <c r="K14" s="174"/>
      <c r="L14" s="174"/>
      <c r="M14" s="174"/>
      <c r="N14" s="174"/>
      <c r="O14" s="174"/>
      <c r="P14" s="174"/>
      <c r="Q14" s="174"/>
    </row>
    <row r="15" spans="1:17" s="175" customFormat="1" ht="33.75" customHeight="1">
      <c r="A15" s="169">
        <v>5</v>
      </c>
      <c r="B15" s="170"/>
      <c r="C15" s="171"/>
      <c r="D15" s="170"/>
      <c r="E15" s="361"/>
      <c r="F15" s="184">
        <f t="shared" si="0"/>
        <v>0</v>
      </c>
      <c r="G15" s="173"/>
      <c r="H15" s="184">
        <f t="shared" si="1"/>
        <v>0</v>
      </c>
      <c r="I15" s="174"/>
      <c r="J15" s="174"/>
      <c r="K15" s="174"/>
      <c r="L15" s="174"/>
      <c r="M15" s="174"/>
      <c r="N15" s="174"/>
      <c r="O15" s="174"/>
      <c r="P15" s="174"/>
      <c r="Q15" s="174"/>
    </row>
    <row r="16" spans="1:17" s="175" customFormat="1" ht="33.75" customHeight="1">
      <c r="A16" s="169">
        <v>6</v>
      </c>
      <c r="B16" s="170"/>
      <c r="C16" s="171"/>
      <c r="D16" s="170"/>
      <c r="E16" s="361"/>
      <c r="F16" s="184">
        <f t="shared" si="0"/>
        <v>0</v>
      </c>
      <c r="G16" s="173"/>
      <c r="H16" s="184">
        <f t="shared" si="1"/>
        <v>0</v>
      </c>
      <c r="I16" s="174"/>
      <c r="J16" s="174"/>
      <c r="K16" s="174"/>
      <c r="L16" s="174"/>
      <c r="M16" s="174"/>
      <c r="N16" s="174"/>
      <c r="O16" s="174"/>
      <c r="P16" s="174"/>
      <c r="Q16" s="174"/>
    </row>
    <row r="17" spans="1:17" s="175" customFormat="1" ht="33.75" customHeight="1">
      <c r="A17" s="169">
        <v>7</v>
      </c>
      <c r="B17" s="170"/>
      <c r="C17" s="171"/>
      <c r="D17" s="170"/>
      <c r="E17" s="361"/>
      <c r="F17" s="184">
        <f t="shared" si="0"/>
        <v>0</v>
      </c>
      <c r="G17" s="173"/>
      <c r="H17" s="184">
        <f t="shared" si="1"/>
        <v>0</v>
      </c>
      <c r="I17" s="174"/>
      <c r="J17" s="174"/>
      <c r="K17" s="174"/>
      <c r="L17" s="174"/>
      <c r="M17" s="174"/>
      <c r="N17" s="174"/>
      <c r="O17" s="174"/>
      <c r="P17" s="174"/>
      <c r="Q17" s="174"/>
    </row>
    <row r="18" spans="1:17" s="175" customFormat="1" ht="33.75" customHeight="1">
      <c r="A18" s="169">
        <v>8</v>
      </c>
      <c r="B18" s="170"/>
      <c r="C18" s="171"/>
      <c r="D18" s="170"/>
      <c r="E18" s="361"/>
      <c r="F18" s="184">
        <f t="shared" si="0"/>
        <v>0</v>
      </c>
      <c r="G18" s="173"/>
      <c r="H18" s="184">
        <f t="shared" si="1"/>
        <v>0</v>
      </c>
      <c r="I18" s="174"/>
      <c r="J18" s="174"/>
      <c r="K18" s="174"/>
      <c r="L18" s="174"/>
      <c r="M18" s="174"/>
      <c r="N18" s="174"/>
      <c r="O18" s="174"/>
      <c r="P18" s="174"/>
      <c r="Q18" s="174"/>
    </row>
    <row r="19" spans="1:17" s="175" customFormat="1" ht="33.75" customHeight="1">
      <c r="A19" s="169">
        <v>9</v>
      </c>
      <c r="B19" s="170"/>
      <c r="C19" s="171"/>
      <c r="D19" s="170"/>
      <c r="E19" s="361"/>
      <c r="F19" s="184">
        <f t="shared" si="0"/>
        <v>0</v>
      </c>
      <c r="G19" s="173"/>
      <c r="H19" s="184">
        <f t="shared" si="1"/>
        <v>0</v>
      </c>
      <c r="I19" s="174"/>
      <c r="J19" s="174"/>
      <c r="K19" s="174"/>
      <c r="L19" s="174"/>
      <c r="M19" s="174"/>
      <c r="N19" s="174"/>
      <c r="O19" s="174"/>
      <c r="P19" s="174"/>
      <c r="Q19" s="174"/>
    </row>
    <row r="20" spans="1:17" s="175" customFormat="1" ht="33.75" customHeight="1">
      <c r="A20" s="169">
        <v>10</v>
      </c>
      <c r="B20" s="176" t="s">
        <v>35</v>
      </c>
      <c r="C20" s="177"/>
      <c r="D20" s="178"/>
      <c r="E20" s="362" t="str">
        <f>'H-1 Narrative'!E48</f>
        <v>n/a</v>
      </c>
      <c r="F20" s="184" t="str">
        <f>'H-1 Narrative'!F48</f>
        <v>n/a</v>
      </c>
      <c r="G20" s="184" t="str">
        <f>'H-1 Narrative'!G48</f>
        <v>n/a</v>
      </c>
      <c r="H20" s="184" t="str">
        <f>'H-1 Narrative'!H48</f>
        <v>n/a</v>
      </c>
      <c r="I20" s="179"/>
      <c r="J20" s="174"/>
      <c r="K20" s="174"/>
      <c r="L20" s="174"/>
      <c r="M20" s="174"/>
      <c r="N20" s="174"/>
      <c r="O20" s="174"/>
      <c r="P20" s="174"/>
      <c r="Q20" s="174"/>
    </row>
    <row r="21" spans="1:8" ht="24.75" customHeight="1">
      <c r="A21" s="449" t="s">
        <v>36</v>
      </c>
      <c r="B21" s="450"/>
      <c r="C21" s="180"/>
      <c r="D21" s="180"/>
      <c r="E21" s="363" t="str">
        <f>'H-1 Narrative'!E48</f>
        <v>n/a</v>
      </c>
      <c r="F21" s="185">
        <f>SUM(F11:F20)</f>
        <v>0</v>
      </c>
      <c r="G21" s="185">
        <f>SUM(G11:G20)</f>
        <v>0</v>
      </c>
      <c r="H21" s="185">
        <f>SUM(H11:H20)</f>
        <v>0</v>
      </c>
    </row>
    <row r="23" ht="12.75">
      <c r="A23" s="153" t="s">
        <v>37</v>
      </c>
    </row>
    <row r="24" ht="12.75">
      <c r="A24" s="181" t="s">
        <v>38</v>
      </c>
    </row>
    <row r="25" ht="12.75">
      <c r="A25" s="181" t="s">
        <v>39</v>
      </c>
    </row>
    <row r="26" ht="12.75">
      <c r="A26" s="181" t="s">
        <v>40</v>
      </c>
    </row>
  </sheetData>
  <sheetProtection/>
  <mergeCells count="1">
    <mergeCell ref="A21:B21"/>
  </mergeCells>
  <dataValidations count="1">
    <dataValidation type="decimal" allowBlank="1" showInputMessage="1" showErrorMessage="1" sqref="C11:C19 E11:E19 G11:G19">
      <formula1>0</formula1>
      <formula2>999999999</formula2>
    </dataValidation>
  </dataValidations>
  <printOptions horizontalCentered="1"/>
  <pageMargins left="0.18" right="0.19" top="1" bottom="0.46" header="0.21" footer="0.5"/>
  <pageSetup fitToHeight="1" fitToWidth="1"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pageSetUpPr fitToPage="1"/>
  </sheetPr>
  <dimension ref="A1:J48"/>
  <sheetViews>
    <sheetView showGridLines="0" zoomScalePageLayoutView="0" workbookViewId="0" topLeftCell="A1">
      <selection activeCell="I9" sqref="I9"/>
    </sheetView>
  </sheetViews>
  <sheetFormatPr defaultColWidth="9.140625" defaultRowHeight="12.75"/>
  <cols>
    <col min="1" max="1" width="9.140625" style="186" customWidth="1"/>
    <col min="2" max="2" width="33.57421875" style="186" customWidth="1"/>
    <col min="3" max="3" width="11.7109375" style="186" customWidth="1"/>
    <col min="4" max="4" width="9.57421875" style="186" customWidth="1"/>
    <col min="5" max="5" width="9.140625" style="186" customWidth="1"/>
    <col min="6" max="6" width="14.421875" style="186" customWidth="1"/>
    <col min="7" max="7" width="9.140625" style="186" customWidth="1"/>
    <col min="8" max="8" width="11.00390625" style="186" customWidth="1"/>
    <col min="9" max="16384" width="9.140625" style="186" customWidth="1"/>
  </cols>
  <sheetData>
    <row r="1" spans="1:8" ht="12.75">
      <c r="A1" s="182" t="str">
        <f>CONCATENATE("DJJ Solicitation #: ",'Provider Info &amp; Instructions'!$C$4)</f>
        <v>DJJ Solicitation #: RFP#10701</v>
      </c>
      <c r="H1" s="183" t="str">
        <f>CONCATENATE('Provider Info &amp; Instructions'!$C$3," v",'Provider Info &amp; Instructions'!$C$8)</f>
        <v>&lt;Enter provider name&gt; v&lt;Enter version number, e.g., 1, 2, 3&gt;</v>
      </c>
    </row>
    <row r="3" spans="1:8" ht="12.75">
      <c r="A3" s="187" t="s">
        <v>41</v>
      </c>
      <c r="B3" s="187"/>
      <c r="C3" s="187"/>
      <c r="D3" s="187"/>
      <c r="E3" s="187"/>
      <c r="F3" s="187"/>
      <c r="G3" s="187"/>
      <c r="H3" s="187"/>
    </row>
    <row r="4" ht="12.75">
      <c r="A4" s="188"/>
    </row>
    <row r="5" ht="12.75">
      <c r="B5" s="188" t="s">
        <v>42</v>
      </c>
    </row>
    <row r="6" spans="1:10" ht="12.75">
      <c r="A6" s="189"/>
      <c r="B6" s="190"/>
      <c r="C6" s="190"/>
      <c r="D6" s="190"/>
      <c r="E6" s="190"/>
      <c r="F6" s="190"/>
      <c r="G6" s="190"/>
      <c r="H6" s="190"/>
      <c r="I6" s="190"/>
      <c r="J6" s="190"/>
    </row>
    <row r="7" spans="2:10" ht="24.75" customHeight="1">
      <c r="B7" s="191" t="s">
        <v>43</v>
      </c>
      <c r="C7" s="191"/>
      <c r="D7" s="191"/>
      <c r="E7" s="191"/>
      <c r="F7" s="191"/>
      <c r="G7" s="191"/>
      <c r="H7" s="191"/>
      <c r="I7" s="192"/>
      <c r="J7" s="192"/>
    </row>
    <row r="8" spans="1:10" ht="12.75">
      <c r="A8" s="190"/>
      <c r="B8" s="193"/>
      <c r="C8" s="194"/>
      <c r="D8" s="194"/>
      <c r="E8" s="194"/>
      <c r="F8" s="194"/>
      <c r="G8" s="194"/>
      <c r="H8" s="194"/>
      <c r="I8" s="190"/>
      <c r="J8" s="190"/>
    </row>
    <row r="9" spans="2:10" ht="39" customHeight="1">
      <c r="B9" s="191" t="s">
        <v>44</v>
      </c>
      <c r="C9" s="191"/>
      <c r="D9" s="191"/>
      <c r="E9" s="191"/>
      <c r="F9" s="191"/>
      <c r="G9" s="191"/>
      <c r="H9" s="191"/>
      <c r="I9" s="192"/>
      <c r="J9" s="192"/>
    </row>
    <row r="11" spans="2:8" ht="12.75">
      <c r="B11" s="429" t="s">
        <v>28</v>
      </c>
      <c r="C11" s="195" t="s">
        <v>45</v>
      </c>
      <c r="D11" s="195"/>
      <c r="E11" s="195"/>
      <c r="F11" s="195"/>
      <c r="G11" s="195"/>
      <c r="H11" s="195"/>
    </row>
    <row r="12" spans="2:8" ht="12.75">
      <c r="B12" s="196" t="s">
        <v>46</v>
      </c>
      <c r="C12" s="451" t="s">
        <v>47</v>
      </c>
      <c r="D12" s="452"/>
      <c r="E12" s="452"/>
      <c r="F12" s="452"/>
      <c r="G12" s="452"/>
      <c r="H12" s="453"/>
    </row>
    <row r="13" spans="2:8" ht="12.75">
      <c r="B13" s="196"/>
      <c r="C13" s="451"/>
      <c r="D13" s="452"/>
      <c r="E13" s="452"/>
      <c r="F13" s="452"/>
      <c r="G13" s="452"/>
      <c r="H13" s="453"/>
    </row>
    <row r="14" spans="2:8" ht="12.75">
      <c r="B14" s="196"/>
      <c r="C14" s="451"/>
      <c r="D14" s="452"/>
      <c r="E14" s="452"/>
      <c r="F14" s="452"/>
      <c r="G14" s="452"/>
      <c r="H14" s="453"/>
    </row>
    <row r="15" spans="2:8" ht="12.75">
      <c r="B15" s="196"/>
      <c r="C15" s="451"/>
      <c r="D15" s="452"/>
      <c r="E15" s="452"/>
      <c r="F15" s="452"/>
      <c r="G15" s="452"/>
      <c r="H15" s="453"/>
    </row>
    <row r="16" spans="2:8" ht="12.75">
      <c r="B16" s="196"/>
      <c r="C16" s="451"/>
      <c r="D16" s="452"/>
      <c r="E16" s="452"/>
      <c r="F16" s="452"/>
      <c r="G16" s="452"/>
      <c r="H16" s="453"/>
    </row>
    <row r="17" spans="2:8" ht="12.75">
      <c r="B17" s="196"/>
      <c r="C17" s="451"/>
      <c r="D17" s="452"/>
      <c r="E17" s="452"/>
      <c r="F17" s="452"/>
      <c r="G17" s="452"/>
      <c r="H17" s="453"/>
    </row>
    <row r="18" spans="2:8" ht="12.75">
      <c r="B18" s="196"/>
      <c r="C18" s="451"/>
      <c r="D18" s="452"/>
      <c r="E18" s="452"/>
      <c r="F18" s="452"/>
      <c r="G18" s="452"/>
      <c r="H18" s="453"/>
    </row>
    <row r="19" spans="2:8" ht="12.75">
      <c r="B19" s="196"/>
      <c r="C19" s="451"/>
      <c r="D19" s="452"/>
      <c r="E19" s="452"/>
      <c r="F19" s="452"/>
      <c r="G19" s="452"/>
      <c r="H19" s="453"/>
    </row>
    <row r="20" spans="2:8" ht="12.75">
      <c r="B20" s="196"/>
      <c r="C20" s="451"/>
      <c r="D20" s="452"/>
      <c r="E20" s="452"/>
      <c r="F20" s="452"/>
      <c r="G20" s="452"/>
      <c r="H20" s="453"/>
    </row>
    <row r="21" spans="2:8" ht="12.75">
      <c r="B21" s="196"/>
      <c r="C21" s="451"/>
      <c r="D21" s="452"/>
      <c r="E21" s="452"/>
      <c r="F21" s="452"/>
      <c r="G21" s="452"/>
      <c r="H21" s="453"/>
    </row>
    <row r="22" spans="2:8" ht="12.75">
      <c r="B22" s="196"/>
      <c r="C22" s="451"/>
      <c r="D22" s="452"/>
      <c r="E22" s="452"/>
      <c r="F22" s="452"/>
      <c r="G22" s="452"/>
      <c r="H22" s="453"/>
    </row>
    <row r="23" spans="2:8" ht="12.75">
      <c r="B23" s="196"/>
      <c r="C23" s="451"/>
      <c r="D23" s="452"/>
      <c r="E23" s="452"/>
      <c r="F23" s="452"/>
      <c r="G23" s="452"/>
      <c r="H23" s="453"/>
    </row>
    <row r="26" spans="2:8" ht="12.75">
      <c r="B26" s="197" t="s">
        <v>48</v>
      </c>
      <c r="C26" s="198"/>
      <c r="D26" s="198"/>
      <c r="E26" s="190"/>
      <c r="F26" s="190"/>
      <c r="G26" s="190"/>
      <c r="H26" s="190"/>
    </row>
    <row r="27" spans="2:8" ht="12.75">
      <c r="B27" s="199"/>
      <c r="C27" s="454" t="s">
        <v>23</v>
      </c>
      <c r="D27" s="454"/>
      <c r="E27" s="455" t="s">
        <v>49</v>
      </c>
      <c r="F27" s="457" t="s">
        <v>50</v>
      </c>
      <c r="G27" s="455" t="s">
        <v>51</v>
      </c>
      <c r="H27" s="458" t="s">
        <v>34</v>
      </c>
    </row>
    <row r="28" spans="2:8" ht="12.75">
      <c r="B28" s="167" t="s">
        <v>28</v>
      </c>
      <c r="C28" s="427" t="s">
        <v>29</v>
      </c>
      <c r="D28" s="427" t="s">
        <v>30</v>
      </c>
      <c r="E28" s="456"/>
      <c r="F28" s="457"/>
      <c r="G28" s="455"/>
      <c r="H28" s="456"/>
    </row>
    <row r="29" spans="2:8" ht="12.75">
      <c r="B29" s="200"/>
      <c r="C29" s="201"/>
      <c r="D29" s="200"/>
      <c r="E29" s="364"/>
      <c r="F29" s="214">
        <f>H29-G29</f>
        <v>0</v>
      </c>
      <c r="G29" s="202"/>
      <c r="H29" s="214">
        <f>C29*E29</f>
        <v>0</v>
      </c>
    </row>
    <row r="30" spans="2:8" ht="12.75">
      <c r="B30" s="200"/>
      <c r="C30" s="201"/>
      <c r="D30" s="200"/>
      <c r="E30" s="364"/>
      <c r="F30" s="214">
        <f aca="true" t="shared" si="0" ref="F30:F46">H30-G30</f>
        <v>0</v>
      </c>
      <c r="G30" s="202"/>
      <c r="H30" s="214">
        <f aca="true" t="shared" si="1" ref="H30:H46">C30*E30</f>
        <v>0</v>
      </c>
    </row>
    <row r="31" spans="2:8" ht="12.75">
      <c r="B31" s="203"/>
      <c r="C31" s="201"/>
      <c r="D31" s="203"/>
      <c r="E31" s="364"/>
      <c r="F31" s="214">
        <f t="shared" si="0"/>
        <v>0</v>
      </c>
      <c r="G31" s="202"/>
      <c r="H31" s="214">
        <f t="shared" si="1"/>
        <v>0</v>
      </c>
    </row>
    <row r="32" spans="2:8" ht="12.75">
      <c r="B32" s="203"/>
      <c r="C32" s="201"/>
      <c r="D32" s="203"/>
      <c r="E32" s="364"/>
      <c r="F32" s="214">
        <f t="shared" si="0"/>
        <v>0</v>
      </c>
      <c r="G32" s="202"/>
      <c r="H32" s="214">
        <f t="shared" si="1"/>
        <v>0</v>
      </c>
    </row>
    <row r="33" spans="2:8" ht="12.75">
      <c r="B33" s="203"/>
      <c r="C33" s="201"/>
      <c r="D33" s="203"/>
      <c r="E33" s="364"/>
      <c r="F33" s="214">
        <f t="shared" si="0"/>
        <v>0</v>
      </c>
      <c r="G33" s="202"/>
      <c r="H33" s="214">
        <f t="shared" si="1"/>
        <v>0</v>
      </c>
    </row>
    <row r="34" spans="2:8" ht="12.75">
      <c r="B34" s="203"/>
      <c r="C34" s="201"/>
      <c r="D34" s="203"/>
      <c r="E34" s="364"/>
      <c r="F34" s="214">
        <f t="shared" si="0"/>
        <v>0</v>
      </c>
      <c r="G34" s="202"/>
      <c r="H34" s="214">
        <f t="shared" si="1"/>
        <v>0</v>
      </c>
    </row>
    <row r="35" spans="2:8" ht="12.75">
      <c r="B35" s="203"/>
      <c r="C35" s="201"/>
      <c r="D35" s="203"/>
      <c r="E35" s="364"/>
      <c r="F35" s="214">
        <f t="shared" si="0"/>
        <v>0</v>
      </c>
      <c r="G35" s="202"/>
      <c r="H35" s="214">
        <f t="shared" si="1"/>
        <v>0</v>
      </c>
    </row>
    <row r="36" spans="2:8" ht="12.75">
      <c r="B36" s="203"/>
      <c r="C36" s="201"/>
      <c r="D36" s="203"/>
      <c r="E36" s="364"/>
      <c r="F36" s="214">
        <f t="shared" si="0"/>
        <v>0</v>
      </c>
      <c r="G36" s="202"/>
      <c r="H36" s="214">
        <f t="shared" si="1"/>
        <v>0</v>
      </c>
    </row>
    <row r="37" spans="2:8" ht="12.75">
      <c r="B37" s="203"/>
      <c r="C37" s="201"/>
      <c r="D37" s="203"/>
      <c r="E37" s="364"/>
      <c r="F37" s="214">
        <f t="shared" si="0"/>
        <v>0</v>
      </c>
      <c r="G37" s="202"/>
      <c r="H37" s="214">
        <f t="shared" si="1"/>
        <v>0</v>
      </c>
    </row>
    <row r="38" spans="2:8" ht="12.75">
      <c r="B38" s="203"/>
      <c r="C38" s="201"/>
      <c r="D38" s="203"/>
      <c r="E38" s="364"/>
      <c r="F38" s="214">
        <f t="shared" si="0"/>
        <v>0</v>
      </c>
      <c r="G38" s="202"/>
      <c r="H38" s="214">
        <f t="shared" si="1"/>
        <v>0</v>
      </c>
    </row>
    <row r="39" spans="2:8" ht="12.75">
      <c r="B39" s="203"/>
      <c r="C39" s="201"/>
      <c r="D39" s="203"/>
      <c r="E39" s="364"/>
      <c r="F39" s="214">
        <f t="shared" si="0"/>
        <v>0</v>
      </c>
      <c r="G39" s="202"/>
      <c r="H39" s="214">
        <f t="shared" si="1"/>
        <v>0</v>
      </c>
    </row>
    <row r="40" spans="2:8" ht="12.75">
      <c r="B40" s="203"/>
      <c r="C40" s="201"/>
      <c r="D40" s="203"/>
      <c r="E40" s="364"/>
      <c r="F40" s="214">
        <f t="shared" si="0"/>
        <v>0</v>
      </c>
      <c r="G40" s="202"/>
      <c r="H40" s="214">
        <f t="shared" si="1"/>
        <v>0</v>
      </c>
    </row>
    <row r="41" spans="2:8" ht="12.75">
      <c r="B41" s="203"/>
      <c r="C41" s="201"/>
      <c r="D41" s="203"/>
      <c r="E41" s="364"/>
      <c r="F41" s="214">
        <f t="shared" si="0"/>
        <v>0</v>
      </c>
      <c r="G41" s="202"/>
      <c r="H41" s="214">
        <f t="shared" si="1"/>
        <v>0</v>
      </c>
    </row>
    <row r="42" spans="2:8" ht="12.75">
      <c r="B42" s="203"/>
      <c r="C42" s="201"/>
      <c r="D42" s="203"/>
      <c r="E42" s="364"/>
      <c r="F42" s="214">
        <f t="shared" si="0"/>
        <v>0</v>
      </c>
      <c r="G42" s="202"/>
      <c r="H42" s="214">
        <f t="shared" si="1"/>
        <v>0</v>
      </c>
    </row>
    <row r="43" spans="2:8" ht="12.75">
      <c r="B43" s="203"/>
      <c r="C43" s="201"/>
      <c r="D43" s="203"/>
      <c r="E43" s="364"/>
      <c r="F43" s="214">
        <f t="shared" si="0"/>
        <v>0</v>
      </c>
      <c r="G43" s="202"/>
      <c r="H43" s="214">
        <f t="shared" si="1"/>
        <v>0</v>
      </c>
    </row>
    <row r="44" spans="2:8" ht="12.75">
      <c r="B44" s="203"/>
      <c r="C44" s="201"/>
      <c r="D44" s="203"/>
      <c r="E44" s="364"/>
      <c r="F44" s="214">
        <f t="shared" si="0"/>
        <v>0</v>
      </c>
      <c r="G44" s="202"/>
      <c r="H44" s="214">
        <f t="shared" si="1"/>
        <v>0</v>
      </c>
    </row>
    <row r="45" spans="2:8" ht="12.75">
      <c r="B45" s="203"/>
      <c r="C45" s="201"/>
      <c r="D45" s="203"/>
      <c r="E45" s="364"/>
      <c r="F45" s="214">
        <f t="shared" si="0"/>
        <v>0</v>
      </c>
      <c r="G45" s="202"/>
      <c r="H45" s="214">
        <f t="shared" si="1"/>
        <v>0</v>
      </c>
    </row>
    <row r="46" spans="2:8" ht="12.75">
      <c r="B46" s="203"/>
      <c r="C46" s="201"/>
      <c r="D46" s="203"/>
      <c r="E46" s="364"/>
      <c r="F46" s="214">
        <f t="shared" si="0"/>
        <v>0</v>
      </c>
      <c r="G46" s="202"/>
      <c r="H46" s="214">
        <f t="shared" si="1"/>
        <v>0</v>
      </c>
    </row>
    <row r="47" spans="2:8" ht="12.75">
      <c r="B47" s="204" t="s">
        <v>52</v>
      </c>
      <c r="C47" s="205"/>
      <c r="D47" s="206"/>
      <c r="E47" s="365"/>
      <c r="F47" s="206"/>
      <c r="G47" s="206"/>
      <c r="H47" s="208"/>
    </row>
    <row r="48" spans="2:8" ht="12.75">
      <c r="B48" s="215" t="str">
        <f>CONCATENATE("Total, ",COUNTA(B29:B47)-1," Consultant Titles")</f>
        <v>Total, 0 Consultant Titles</v>
      </c>
      <c r="C48" s="216">
        <f>SUM(C29:C47)</f>
        <v>0</v>
      </c>
      <c r="D48" s="211" t="s">
        <v>53</v>
      </c>
      <c r="E48" s="366" t="str">
        <f>IF(SUM(E29:E47)=0,"n/a",SUM(E29:E47))</f>
        <v>n/a</v>
      </c>
      <c r="F48" s="217" t="str">
        <f>IF(SUM(F29:F47)=0,"n/a",SUM(F29:F47))</f>
        <v>n/a</v>
      </c>
      <c r="G48" s="216" t="str">
        <f>IF(SUM(G29:G47)=0,"n/a",SUM(G29:G47))</f>
        <v>n/a</v>
      </c>
      <c r="H48" s="218" t="str">
        <f>IF(SUM(H29:H47)=0,"n/a",SUM(H29:H47))</f>
        <v>n/a</v>
      </c>
    </row>
  </sheetData>
  <sheetProtection/>
  <mergeCells count="17">
    <mergeCell ref="C27:D27"/>
    <mergeCell ref="E27:E28"/>
    <mergeCell ref="F27:F28"/>
    <mergeCell ref="G27:G28"/>
    <mergeCell ref="H27:H28"/>
    <mergeCell ref="C12:H12"/>
    <mergeCell ref="C13:H13"/>
    <mergeCell ref="C14:H14"/>
    <mergeCell ref="C15:H15"/>
    <mergeCell ref="C16:H16"/>
    <mergeCell ref="C22:H22"/>
    <mergeCell ref="C23:H23"/>
    <mergeCell ref="C17:H17"/>
    <mergeCell ref="C18:H18"/>
    <mergeCell ref="C19:H19"/>
    <mergeCell ref="C20:H20"/>
    <mergeCell ref="C21:H21"/>
  </mergeCells>
  <conditionalFormatting sqref="B12:C12 B12:B23">
    <cfRule type="expression" priority="2" dxfId="16">
      <formula>LEFT(B12,1)="&lt;"</formula>
    </cfRule>
  </conditionalFormatting>
  <conditionalFormatting sqref="C13:C23">
    <cfRule type="expression" priority="1" dxfId="16">
      <formula>LEFT(C13,1)="&lt;"</formula>
    </cfRule>
  </conditionalFormatting>
  <dataValidations count="1">
    <dataValidation type="decimal" allowBlank="1" showInputMessage="1" showErrorMessage="1" sqref="C29:C46 E29:E46 G29:G46">
      <formula1>0</formula1>
      <formula2>999999999</formula2>
    </dataValidation>
  </dataValidations>
  <printOptions horizontalCentered="1"/>
  <pageMargins left="0.18" right="0.19" top="1" bottom="0.46" header="0.21" footer="0.5"/>
  <pageSetup fitToHeight="1" fitToWidth="1"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pageSetUpPr fitToPage="1"/>
  </sheetPr>
  <dimension ref="A1:H23"/>
  <sheetViews>
    <sheetView showGridLines="0" zoomScalePageLayoutView="85" workbookViewId="0" topLeftCell="A1">
      <pane xSplit="2" ySplit="9" topLeftCell="C16" activePane="bottomRight" state="frozen"/>
      <selection pane="topLeft" activeCell="A1" sqref="A1"/>
      <selection pane="topRight" activeCell="N33" sqref="N33"/>
      <selection pane="bottomLeft" activeCell="N33" sqref="N33"/>
      <selection pane="bottomRight" activeCell="H15" sqref="H15"/>
    </sheetView>
  </sheetViews>
  <sheetFormatPr defaultColWidth="9.140625" defaultRowHeight="12.75"/>
  <cols>
    <col min="1" max="1" width="9.00390625" style="219" customWidth="1"/>
    <col min="2" max="2" width="32.421875" style="219" customWidth="1"/>
    <col min="3" max="8" width="13.28125" style="219" customWidth="1"/>
    <col min="9" max="16384" width="9.140625" style="219" customWidth="1"/>
  </cols>
  <sheetData>
    <row r="1" spans="1:8" ht="12.75">
      <c r="A1" s="182" t="str">
        <f>CONCATENATE("DJJ Solicitation #: ",'Provider Info &amp; Instructions'!$C$4)</f>
        <v>DJJ Solicitation #: RFP#10701</v>
      </c>
      <c r="H1" s="183" t="str">
        <f>CONCATENATE('Provider Info &amp; Instructions'!$C$3," v",'Provider Info &amp; Instructions'!$C$8)</f>
        <v>&lt;Enter provider name&gt; v&lt;Enter version number, e.g., 1, 2, 3&gt;</v>
      </c>
    </row>
    <row r="2" spans="1:8" ht="12.75">
      <c r="A2" s="187" t="s">
        <v>54</v>
      </c>
      <c r="B2" s="187"/>
      <c r="C2" s="187"/>
      <c r="D2" s="187"/>
      <c r="E2" s="187"/>
      <c r="F2" s="187"/>
      <c r="G2" s="187"/>
      <c r="H2" s="187"/>
    </row>
    <row r="3" spans="1:8" ht="12.75">
      <c r="A3" s="187" t="s">
        <v>55</v>
      </c>
      <c r="B3" s="187"/>
      <c r="C3" s="187"/>
      <c r="D3" s="187"/>
      <c r="E3" s="187"/>
      <c r="F3" s="187"/>
      <c r="G3" s="187"/>
      <c r="H3" s="187"/>
    </row>
    <row r="4" spans="2:8" ht="12.75">
      <c r="B4" s="187" t="s">
        <v>56</v>
      </c>
      <c r="C4" s="187"/>
      <c r="D4" s="187"/>
      <c r="E4" s="187"/>
      <c r="F4" s="187"/>
      <c r="G4" s="187"/>
      <c r="H4" s="187"/>
    </row>
    <row r="5" ht="13.5" thickBot="1"/>
    <row r="6" spans="1:8" ht="13.5" thickTop="1">
      <c r="A6" s="459" t="s">
        <v>57</v>
      </c>
      <c r="B6" s="220">
        <v>1</v>
      </c>
      <c r="C6" s="220">
        <v>2</v>
      </c>
      <c r="D6" s="220">
        <v>3</v>
      </c>
      <c r="E6" s="220">
        <v>4</v>
      </c>
      <c r="F6" s="221">
        <v>5</v>
      </c>
      <c r="G6" s="221">
        <v>6</v>
      </c>
      <c r="H6" s="222">
        <v>7</v>
      </c>
    </row>
    <row r="7" spans="1:8" ht="21.75" customHeight="1">
      <c r="A7" s="460"/>
      <c r="B7" s="462" t="s">
        <v>58</v>
      </c>
      <c r="C7" s="463"/>
      <c r="D7" s="463"/>
      <c r="E7" s="463"/>
      <c r="F7" s="463"/>
      <c r="G7" s="463"/>
      <c r="H7" s="464"/>
    </row>
    <row r="8" spans="1:8" ht="18.75" customHeight="1">
      <c r="A8" s="460"/>
      <c r="B8" s="457" t="s">
        <v>59</v>
      </c>
      <c r="C8" s="454" t="s">
        <v>23</v>
      </c>
      <c r="D8" s="454"/>
      <c r="E8" s="457" t="s">
        <v>49</v>
      </c>
      <c r="F8" s="466" t="s">
        <v>60</v>
      </c>
      <c r="G8" s="466" t="s">
        <v>51</v>
      </c>
      <c r="H8" s="471" t="s">
        <v>34</v>
      </c>
    </row>
    <row r="9" spans="1:8" ht="20.25" customHeight="1" thickBot="1">
      <c r="A9" s="461"/>
      <c r="B9" s="465"/>
      <c r="C9" s="223" t="s">
        <v>29</v>
      </c>
      <c r="D9" s="223" t="s">
        <v>61</v>
      </c>
      <c r="E9" s="470"/>
      <c r="F9" s="467"/>
      <c r="G9" s="467"/>
      <c r="H9" s="472"/>
    </row>
    <row r="10" spans="1:8" s="197" customFormat="1" ht="30" customHeight="1">
      <c r="A10" s="224">
        <v>1</v>
      </c>
      <c r="B10" s="225"/>
      <c r="C10" s="226"/>
      <c r="D10" s="225"/>
      <c r="E10" s="225"/>
      <c r="F10" s="234">
        <f>H10-G10</f>
        <v>0</v>
      </c>
      <c r="G10" s="227"/>
      <c r="H10" s="236">
        <f>C10*E10</f>
        <v>0</v>
      </c>
    </row>
    <row r="11" spans="1:8" s="197" customFormat="1" ht="30" customHeight="1">
      <c r="A11" s="228">
        <v>2</v>
      </c>
      <c r="B11" s="229"/>
      <c r="C11" s="226"/>
      <c r="D11" s="229"/>
      <c r="E11" s="229"/>
      <c r="F11" s="235">
        <f aca="true" t="shared" si="0" ref="F11:F19">H11-G11</f>
        <v>0</v>
      </c>
      <c r="G11" s="230"/>
      <c r="H11" s="237">
        <f aca="true" t="shared" si="1" ref="H11:H19">C11*E11</f>
        <v>0</v>
      </c>
    </row>
    <row r="12" spans="1:8" s="197" customFormat="1" ht="30" customHeight="1">
      <c r="A12" s="228">
        <v>3</v>
      </c>
      <c r="B12" s="200"/>
      <c r="C12" s="226"/>
      <c r="D12" s="229"/>
      <c r="E12" s="229"/>
      <c r="F12" s="235">
        <f t="shared" si="0"/>
        <v>0</v>
      </c>
      <c r="G12" s="230"/>
      <c r="H12" s="237">
        <f t="shared" si="1"/>
        <v>0</v>
      </c>
    </row>
    <row r="13" spans="1:8" s="197" customFormat="1" ht="30" customHeight="1">
      <c r="A13" s="228">
        <v>4</v>
      </c>
      <c r="B13" s="200"/>
      <c r="C13" s="231"/>
      <c r="D13" s="229"/>
      <c r="E13" s="359"/>
      <c r="F13" s="235">
        <f t="shared" si="0"/>
        <v>0</v>
      </c>
      <c r="G13" s="230"/>
      <c r="H13" s="237">
        <f t="shared" si="1"/>
        <v>0</v>
      </c>
    </row>
    <row r="14" spans="1:8" s="197" customFormat="1" ht="30" customHeight="1">
      <c r="A14" s="228">
        <v>5</v>
      </c>
      <c r="B14" s="200"/>
      <c r="C14" s="231"/>
      <c r="D14" s="229"/>
      <c r="E14" s="359"/>
      <c r="F14" s="235">
        <f t="shared" si="0"/>
        <v>0</v>
      </c>
      <c r="G14" s="230"/>
      <c r="H14" s="237">
        <f t="shared" si="1"/>
        <v>0</v>
      </c>
    </row>
    <row r="15" spans="1:8" s="197" customFormat="1" ht="30" customHeight="1">
      <c r="A15" s="228">
        <v>6</v>
      </c>
      <c r="B15" s="229"/>
      <c r="C15" s="231"/>
      <c r="D15" s="229"/>
      <c r="E15" s="359"/>
      <c r="F15" s="235">
        <f t="shared" si="0"/>
        <v>0</v>
      </c>
      <c r="G15" s="230"/>
      <c r="H15" s="237">
        <f>C15*E15</f>
        <v>0</v>
      </c>
    </row>
    <row r="16" spans="1:8" s="197" customFormat="1" ht="30" customHeight="1">
      <c r="A16" s="228">
        <v>7</v>
      </c>
      <c r="B16" s="229"/>
      <c r="C16" s="231"/>
      <c r="D16" s="229"/>
      <c r="E16" s="359"/>
      <c r="F16" s="235">
        <f t="shared" si="0"/>
        <v>0</v>
      </c>
      <c r="G16" s="230"/>
      <c r="H16" s="237">
        <f t="shared" si="1"/>
        <v>0</v>
      </c>
    </row>
    <row r="17" spans="1:8" s="197" customFormat="1" ht="30" customHeight="1">
      <c r="A17" s="228">
        <v>8</v>
      </c>
      <c r="B17" s="229"/>
      <c r="C17" s="231"/>
      <c r="D17" s="229"/>
      <c r="E17" s="359"/>
      <c r="F17" s="235">
        <f t="shared" si="0"/>
        <v>0</v>
      </c>
      <c r="G17" s="230"/>
      <c r="H17" s="237">
        <f t="shared" si="1"/>
        <v>0</v>
      </c>
    </row>
    <row r="18" spans="1:8" s="197" customFormat="1" ht="30" customHeight="1">
      <c r="A18" s="228">
        <v>9</v>
      </c>
      <c r="B18" s="229"/>
      <c r="C18" s="231"/>
      <c r="D18" s="229"/>
      <c r="E18" s="359"/>
      <c r="F18" s="235">
        <f t="shared" si="0"/>
        <v>0</v>
      </c>
      <c r="G18" s="230"/>
      <c r="H18" s="237">
        <f t="shared" si="1"/>
        <v>0</v>
      </c>
    </row>
    <row r="19" spans="1:8" s="197" customFormat="1" ht="30" customHeight="1">
      <c r="A19" s="228">
        <v>10</v>
      </c>
      <c r="B19" s="229"/>
      <c r="C19" s="231"/>
      <c r="D19" s="229"/>
      <c r="E19" s="359"/>
      <c r="F19" s="235">
        <f t="shared" si="0"/>
        <v>0</v>
      </c>
      <c r="G19" s="230"/>
      <c r="H19" s="237">
        <f t="shared" si="1"/>
        <v>0</v>
      </c>
    </row>
    <row r="20" spans="1:8" ht="24.75" customHeight="1" thickBot="1">
      <c r="A20" s="468" t="s">
        <v>36</v>
      </c>
      <c r="B20" s="469"/>
      <c r="C20" s="232"/>
      <c r="D20" s="232"/>
      <c r="E20" s="360">
        <f>SUM(E13:E19)</f>
        <v>0</v>
      </c>
      <c r="F20" s="238">
        <f>SUM(F10:F19)</f>
        <v>0</v>
      </c>
      <c r="G20" s="238">
        <f>SUM(G10:G19)</f>
        <v>0</v>
      </c>
      <c r="H20" s="239">
        <f>SUM(H10:H19)</f>
        <v>0</v>
      </c>
    </row>
    <row r="21" ht="13.5" thickTop="1"/>
    <row r="22" spans="1:8" s="153" customFormat="1" ht="18" customHeight="1">
      <c r="A22" s="181" t="s">
        <v>62</v>
      </c>
      <c r="C22" s="233"/>
      <c r="D22" s="233"/>
      <c r="E22" s="233"/>
      <c r="F22" s="233"/>
      <c r="G22" s="233"/>
      <c r="H22" s="233"/>
    </row>
    <row r="23" spans="3:8" s="153" customFormat="1" ht="18" customHeight="1">
      <c r="C23" s="233"/>
      <c r="D23" s="233"/>
      <c r="E23" s="233"/>
      <c r="F23" s="233"/>
      <c r="G23" s="233"/>
      <c r="H23" s="233"/>
    </row>
    <row r="24" s="153" customFormat="1" ht="18" customHeight="1"/>
  </sheetData>
  <sheetProtection selectLockedCells="1"/>
  <mergeCells count="9">
    <mergeCell ref="A6:A9"/>
    <mergeCell ref="B7:H7"/>
    <mergeCell ref="B8:B9"/>
    <mergeCell ref="F8:F9"/>
    <mergeCell ref="A20:B20"/>
    <mergeCell ref="C8:D8"/>
    <mergeCell ref="E8:E9"/>
    <mergeCell ref="H8:H9"/>
    <mergeCell ref="G8:G9"/>
  </mergeCells>
  <dataValidations count="1">
    <dataValidation type="decimal" allowBlank="1" showInputMessage="1" showErrorMessage="1" sqref="C10:C19 E10:E19 G10:G19">
      <formula1>0</formula1>
      <formula2>999999999</formula2>
    </dataValidation>
  </dataValidations>
  <printOptions horizontalCentered="1"/>
  <pageMargins left="0.18" right="0.19" top="1" bottom="0.46" header="0.21"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E24"/>
  <sheetViews>
    <sheetView showGridLines="0" zoomScalePageLayoutView="0" workbookViewId="0" topLeftCell="A1">
      <pane xSplit="2" ySplit="13" topLeftCell="C23" activePane="bottomRight" state="frozen"/>
      <selection pane="topLeft" activeCell="A1" sqref="A1"/>
      <selection pane="topRight" activeCell="N33" sqref="N33"/>
      <selection pane="bottomLeft" activeCell="N33" sqref="N33"/>
      <selection pane="bottomRight" activeCell="C11" sqref="C11"/>
    </sheetView>
  </sheetViews>
  <sheetFormatPr defaultColWidth="9.140625" defaultRowHeight="12.75"/>
  <cols>
    <col min="1" max="1" width="9.140625" style="186" customWidth="1"/>
    <col min="2" max="2" width="28.57421875" style="186" customWidth="1"/>
    <col min="3" max="3" width="11.7109375" style="186" customWidth="1"/>
    <col min="4" max="4" width="55.140625" style="186" customWidth="1"/>
    <col min="5" max="16384" width="9.140625" style="186" customWidth="1"/>
  </cols>
  <sheetData>
    <row r="1" spans="1:5" ht="12.75">
      <c r="A1" s="182" t="str">
        <f>CONCATENATE("DJJ Solicitation #: ",'Provider Info &amp; Instructions'!$C$4)</f>
        <v>DJJ Solicitation #: RFP#10701</v>
      </c>
      <c r="E1" s="183" t="str">
        <f>CONCATENATE('Provider Info &amp; Instructions'!$C$3," v",'Provider Info &amp; Instructions'!$C$8)</f>
        <v>&lt;Enter provider name&gt; v&lt;Enter version number, e.g., 1, 2, 3&gt;</v>
      </c>
    </row>
    <row r="2" spans="1:5" ht="12.75">
      <c r="A2" s="187" t="s">
        <v>63</v>
      </c>
      <c r="B2" s="187"/>
      <c r="C2" s="187"/>
      <c r="D2" s="187"/>
      <c r="E2" s="187"/>
    </row>
    <row r="3" spans="1:5" ht="12.75">
      <c r="A3" s="187"/>
      <c r="B3" s="187"/>
      <c r="C3" s="187"/>
      <c r="D3" s="187"/>
      <c r="E3" s="187"/>
    </row>
    <row r="4" s="240" customFormat="1" ht="12.75">
      <c r="A4" s="188" t="s">
        <v>64</v>
      </c>
    </row>
    <row r="5" s="240" customFormat="1" ht="12.75">
      <c r="A5" s="219"/>
    </row>
    <row r="6" ht="12.75">
      <c r="A6" s="188" t="s">
        <v>65</v>
      </c>
    </row>
    <row r="7" ht="12.75">
      <c r="A7" s="240"/>
    </row>
    <row r="8" ht="12.75">
      <c r="A8" s="241" t="s">
        <v>66</v>
      </c>
    </row>
    <row r="9" ht="12.75">
      <c r="A9" s="241" t="s">
        <v>67</v>
      </c>
    </row>
    <row r="12" spans="2:4" ht="15.75" thickBot="1">
      <c r="B12" s="473" t="s">
        <v>68</v>
      </c>
      <c r="C12" s="473"/>
      <c r="D12" s="473"/>
    </row>
    <row r="13" spans="2:4" ht="13.5" thickBot="1">
      <c r="B13" s="242" t="s">
        <v>68</v>
      </c>
      <c r="C13" s="243" t="s">
        <v>69</v>
      </c>
      <c r="D13" s="442" t="s">
        <v>70</v>
      </c>
    </row>
    <row r="14" spans="2:4" ht="12.75">
      <c r="B14" s="244"/>
      <c r="C14" s="245"/>
      <c r="D14" s="246"/>
    </row>
    <row r="15" spans="2:4" ht="12.75">
      <c r="B15" s="244"/>
      <c r="C15" s="245"/>
      <c r="D15" s="246"/>
    </row>
    <row r="16" spans="2:4" ht="12.75">
      <c r="B16" s="244"/>
      <c r="C16" s="245"/>
      <c r="D16" s="246"/>
    </row>
    <row r="17" spans="2:4" ht="12.75">
      <c r="B17" s="244"/>
      <c r="C17" s="245"/>
      <c r="D17" s="246"/>
    </row>
    <row r="18" spans="2:4" ht="12.75">
      <c r="B18" s="244"/>
      <c r="C18" s="245"/>
      <c r="D18" s="246"/>
    </row>
    <row r="19" spans="2:4" ht="12.75">
      <c r="B19" s="244"/>
      <c r="C19" s="245"/>
      <c r="D19" s="246"/>
    </row>
    <row r="20" spans="2:4" ht="12.75">
      <c r="B20" s="244"/>
      <c r="C20" s="245"/>
      <c r="D20" s="246"/>
    </row>
    <row r="21" spans="2:4" ht="12.75">
      <c r="B21" s="244"/>
      <c r="C21" s="245"/>
      <c r="D21" s="246"/>
    </row>
    <row r="22" spans="2:4" ht="12.75">
      <c r="B22" s="244"/>
      <c r="C22" s="245"/>
      <c r="D22" s="246"/>
    </row>
    <row r="23" spans="2:4" ht="12.75">
      <c r="B23" s="244"/>
      <c r="C23" s="245"/>
      <c r="D23" s="246"/>
    </row>
    <row r="24" spans="2:4" ht="12.75">
      <c r="B24" s="244"/>
      <c r="C24" s="245"/>
      <c r="D24" s="246"/>
    </row>
  </sheetData>
  <sheetProtection/>
  <mergeCells count="1">
    <mergeCell ref="B12:D12"/>
  </mergeCells>
  <dataValidations count="1">
    <dataValidation type="decimal" allowBlank="1" showInputMessage="1" showErrorMessage="1" sqref="C14:C24">
      <formula1>0</formula1>
      <formula2>999999999</formula2>
    </dataValidation>
  </dataValidations>
  <printOptions horizontalCentered="1"/>
  <pageMargins left="0.18" right="0.19" top="1" bottom="0.46" header="0.21" footer="0.5"/>
  <pageSetup fitToHeight="1" fitToWidth="1" horizontalDpi="600" verticalDpi="600" orientation="landscape" scale="74" r:id="rId1"/>
</worksheet>
</file>

<file path=xl/worksheets/sheet6.xml><?xml version="1.0" encoding="utf-8"?>
<worksheet xmlns="http://schemas.openxmlformats.org/spreadsheetml/2006/main" xmlns:r="http://schemas.openxmlformats.org/officeDocument/2006/relationships">
  <sheetPr>
    <pageSetUpPr fitToPage="1"/>
  </sheetPr>
  <dimension ref="A1:R59"/>
  <sheetViews>
    <sheetView showGridLines="0" zoomScaleSheetLayoutView="100" zoomScalePageLayoutView="70" workbookViewId="0" topLeftCell="A1">
      <pane xSplit="2" ySplit="8" topLeftCell="C9" activePane="bottomRight" state="frozen"/>
      <selection pane="topLeft" activeCell="A1" sqref="A1"/>
      <selection pane="topRight" activeCell="N33" sqref="N33"/>
      <selection pane="bottomLeft" activeCell="N33" sqref="N33"/>
      <selection pane="bottomRight" activeCell="B7" sqref="B7:B8"/>
    </sheetView>
  </sheetViews>
  <sheetFormatPr defaultColWidth="9.140625" defaultRowHeight="12.75"/>
  <cols>
    <col min="1" max="1" width="6.8515625" style="219" customWidth="1"/>
    <col min="2" max="2" width="30.8515625" style="247" customWidth="1"/>
    <col min="3" max="3" width="29.8515625" style="247" customWidth="1"/>
    <col min="4" max="5" width="11.7109375" style="219" customWidth="1"/>
    <col min="6" max="6" width="12.28125" style="219" customWidth="1"/>
    <col min="7" max="7" width="11.140625" style="219" customWidth="1"/>
    <col min="8" max="8" width="12.7109375" style="219" customWidth="1"/>
    <col min="9" max="9" width="12.00390625" style="219" customWidth="1"/>
    <col min="10" max="11" width="11.57421875" style="219" customWidth="1"/>
    <col min="12" max="12" width="12.00390625" style="219" customWidth="1"/>
    <col min="13" max="13" width="14.8515625" style="219" customWidth="1"/>
    <col min="14" max="14" width="12.00390625" style="219" customWidth="1"/>
    <col min="15" max="15" width="22.57421875" style="219" bestFit="1" customWidth="1"/>
    <col min="16" max="16384" width="9.140625" style="219" customWidth="1"/>
  </cols>
  <sheetData>
    <row r="1" spans="1:15" ht="12.75">
      <c r="A1" s="182" t="str">
        <f>CONCATENATE("DJJ Solicitation #: ",'Provider Info &amp; Instructions'!$C$4)</f>
        <v>DJJ Solicitation #: RFP#10701</v>
      </c>
      <c r="B1" s="443"/>
      <c r="C1" s="443"/>
      <c r="O1" s="183" t="str">
        <f>CONCATENATE('Provider Info &amp; Instructions'!$C$3," v",'Provider Info &amp; Instructions'!$C$8)</f>
        <v>&lt;Enter provider name&gt; v&lt;Enter version number, e.g., 1, 2, 3&gt;</v>
      </c>
    </row>
    <row r="2" spans="1:15" ht="12.75">
      <c r="A2" s="187" t="s">
        <v>71</v>
      </c>
      <c r="B2" s="187"/>
      <c r="C2" s="187"/>
      <c r="D2" s="187"/>
      <c r="E2" s="187"/>
      <c r="F2" s="187"/>
      <c r="G2" s="187"/>
      <c r="H2" s="187"/>
      <c r="I2" s="187"/>
      <c r="J2" s="187"/>
      <c r="K2" s="187"/>
      <c r="L2" s="187"/>
      <c r="M2" s="187"/>
      <c r="N2" s="187"/>
      <c r="O2" s="187"/>
    </row>
    <row r="3" spans="1:15" ht="12.75">
      <c r="A3" s="187" t="s">
        <v>72</v>
      </c>
      <c r="B3" s="187"/>
      <c r="C3" s="187"/>
      <c r="D3" s="187"/>
      <c r="E3" s="187"/>
      <c r="F3" s="187"/>
      <c r="G3" s="187"/>
      <c r="H3" s="187"/>
      <c r="I3" s="187"/>
      <c r="J3" s="187"/>
      <c r="K3" s="187"/>
      <c r="L3" s="187"/>
      <c r="M3" s="187"/>
      <c r="N3" s="187"/>
      <c r="O3" s="187"/>
    </row>
    <row r="4" spans="1:15" ht="12.75">
      <c r="A4" s="155" t="s">
        <v>21</v>
      </c>
      <c r="B4" s="155"/>
      <c r="C4" s="155"/>
      <c r="D4" s="155"/>
      <c r="E4" s="155"/>
      <c r="F4" s="155"/>
      <c r="G4" s="155"/>
      <c r="H4" s="155"/>
      <c r="I4" s="155"/>
      <c r="J4" s="155"/>
      <c r="K4" s="155"/>
      <c r="L4" s="155"/>
      <c r="M4" s="155"/>
      <c r="N4" s="155"/>
      <c r="O4" s="155"/>
    </row>
    <row r="5" spans="1:15" ht="12.75">
      <c r="A5" s="153"/>
      <c r="B5" s="443"/>
      <c r="C5" s="443"/>
      <c r="G5" s="156"/>
      <c r="H5" s="156"/>
      <c r="K5" s="153"/>
      <c r="L5" s="153"/>
      <c r="M5" s="153"/>
      <c r="N5" s="153"/>
      <c r="O5" s="153"/>
    </row>
    <row r="6" spans="1:15" ht="12.75">
      <c r="A6" s="427">
        <v>1</v>
      </c>
      <c r="B6" s="428">
        <v>2</v>
      </c>
      <c r="C6" s="428"/>
      <c r="D6" s="427">
        <v>3</v>
      </c>
      <c r="E6" s="428">
        <v>4</v>
      </c>
      <c r="F6" s="427">
        <v>5</v>
      </c>
      <c r="G6" s="428">
        <v>6</v>
      </c>
      <c r="H6" s="427">
        <v>7</v>
      </c>
      <c r="I6" s="428">
        <v>8</v>
      </c>
      <c r="J6" s="427">
        <v>9</v>
      </c>
      <c r="K6" s="428">
        <v>10</v>
      </c>
      <c r="L6" s="427">
        <v>11</v>
      </c>
      <c r="M6" s="428">
        <v>12</v>
      </c>
      <c r="N6" s="427">
        <v>13</v>
      </c>
      <c r="O6" s="428">
        <v>14</v>
      </c>
    </row>
    <row r="7" spans="1:18" ht="12.75">
      <c r="A7" s="248"/>
      <c r="B7" s="457" t="s">
        <v>73</v>
      </c>
      <c r="C7" s="466" t="s">
        <v>74</v>
      </c>
      <c r="D7" s="431"/>
      <c r="E7" s="431"/>
      <c r="F7" s="457" t="s">
        <v>75</v>
      </c>
      <c r="G7" s="195" t="s">
        <v>76</v>
      </c>
      <c r="H7" s="195"/>
      <c r="I7" s="195"/>
      <c r="J7" s="195"/>
      <c r="K7" s="195"/>
      <c r="L7" s="195"/>
      <c r="M7" s="431"/>
      <c r="N7" s="431"/>
      <c r="O7" s="431"/>
      <c r="R7" s="219" t="s">
        <v>77</v>
      </c>
    </row>
    <row r="8" spans="1:15" ht="89.25">
      <c r="A8" s="249" t="s">
        <v>57</v>
      </c>
      <c r="B8" s="474"/>
      <c r="C8" s="475"/>
      <c r="D8" s="433" t="s">
        <v>78</v>
      </c>
      <c r="E8" s="433" t="s">
        <v>79</v>
      </c>
      <c r="F8" s="457"/>
      <c r="G8" s="427" t="s">
        <v>80</v>
      </c>
      <c r="H8" s="427" t="s">
        <v>81</v>
      </c>
      <c r="I8" s="250" t="s">
        <v>82</v>
      </c>
      <c r="J8" s="250" t="s">
        <v>83</v>
      </c>
      <c r="K8" s="427" t="s">
        <v>84</v>
      </c>
      <c r="L8" s="428" t="s">
        <v>85</v>
      </c>
      <c r="M8" s="433" t="s">
        <v>86</v>
      </c>
      <c r="N8" s="433" t="s">
        <v>87</v>
      </c>
      <c r="O8" s="433" t="s">
        <v>88</v>
      </c>
    </row>
    <row r="9" spans="1:17" s="197" customFormat="1" ht="12.75">
      <c r="A9" s="251">
        <v>1</v>
      </c>
      <c r="B9" s="252"/>
      <c r="C9" s="253"/>
      <c r="D9" s="254"/>
      <c r="E9" s="254"/>
      <c r="F9" s="211"/>
      <c r="G9" s="211"/>
      <c r="H9" s="211"/>
      <c r="I9" s="211"/>
      <c r="J9" s="211"/>
      <c r="K9" s="211"/>
      <c r="L9" s="270">
        <f>SUM(G9:K9)</f>
        <v>0</v>
      </c>
      <c r="M9" s="270">
        <f>O9-N9</f>
        <v>0</v>
      </c>
      <c r="N9" s="211"/>
      <c r="O9" s="270">
        <f>((D9*F9)+(E9*L9))*12</f>
        <v>0</v>
      </c>
      <c r="P9" s="256"/>
      <c r="Q9" s="256"/>
    </row>
    <row r="10" spans="1:17" s="197" customFormat="1" ht="12.75">
      <c r="A10" s="251">
        <v>2</v>
      </c>
      <c r="B10" s="252"/>
      <c r="C10" s="253"/>
      <c r="D10" s="254"/>
      <c r="E10" s="254"/>
      <c r="F10" s="211"/>
      <c r="G10" s="211"/>
      <c r="H10" s="211"/>
      <c r="I10" s="211"/>
      <c r="J10" s="211"/>
      <c r="K10" s="211"/>
      <c r="L10" s="270">
        <f>SUM(G10:K10)</f>
        <v>0</v>
      </c>
      <c r="M10" s="270">
        <f>O10-N10</f>
        <v>0</v>
      </c>
      <c r="N10" s="211"/>
      <c r="O10" s="270">
        <f aca="true" t="shared" si="0" ref="O10:O41">((D10*F10)+(E10*L10))*12</f>
        <v>0</v>
      </c>
      <c r="P10" s="256"/>
      <c r="Q10" s="256"/>
    </row>
    <row r="11" spans="1:17" s="197" customFormat="1" ht="12.75">
      <c r="A11" s="251">
        <v>3</v>
      </c>
      <c r="B11" s="252"/>
      <c r="C11" s="253"/>
      <c r="D11" s="254"/>
      <c r="E11" s="254"/>
      <c r="F11" s="211"/>
      <c r="G11" s="211"/>
      <c r="H11" s="211"/>
      <c r="I11" s="211"/>
      <c r="J11" s="211"/>
      <c r="K11" s="211"/>
      <c r="L11" s="270">
        <f aca="true" t="shared" si="1" ref="L11:L41">SUM(G11:K11)</f>
        <v>0</v>
      </c>
      <c r="M11" s="270">
        <f aca="true" t="shared" si="2" ref="M11:M41">O11-N11</f>
        <v>0</v>
      </c>
      <c r="N11" s="211"/>
      <c r="O11" s="270">
        <f t="shared" si="0"/>
        <v>0</v>
      </c>
      <c r="P11" s="256"/>
      <c r="Q11" s="256"/>
    </row>
    <row r="12" spans="1:17" s="197" customFormat="1" ht="12.75">
      <c r="A12" s="251">
        <v>4</v>
      </c>
      <c r="B12" s="252"/>
      <c r="C12" s="253"/>
      <c r="D12" s="254"/>
      <c r="E12" s="254"/>
      <c r="F12" s="211"/>
      <c r="G12" s="211"/>
      <c r="H12" s="211"/>
      <c r="I12" s="211"/>
      <c r="J12" s="211"/>
      <c r="K12" s="211"/>
      <c r="L12" s="270">
        <f t="shared" si="1"/>
        <v>0</v>
      </c>
      <c r="M12" s="270">
        <f t="shared" si="2"/>
        <v>0</v>
      </c>
      <c r="N12" s="211"/>
      <c r="O12" s="270">
        <f t="shared" si="0"/>
        <v>0</v>
      </c>
      <c r="P12" s="256"/>
      <c r="Q12" s="256"/>
    </row>
    <row r="13" spans="1:17" s="197" customFormat="1" ht="12.75">
      <c r="A13" s="251">
        <v>5</v>
      </c>
      <c r="B13" s="252"/>
      <c r="C13" s="253"/>
      <c r="D13" s="254"/>
      <c r="E13" s="254"/>
      <c r="F13" s="211"/>
      <c r="G13" s="211"/>
      <c r="H13" s="211"/>
      <c r="I13" s="211"/>
      <c r="J13" s="211"/>
      <c r="K13" s="211"/>
      <c r="L13" s="270">
        <f t="shared" si="1"/>
        <v>0</v>
      </c>
      <c r="M13" s="270">
        <f t="shared" si="2"/>
        <v>0</v>
      </c>
      <c r="N13" s="211"/>
      <c r="O13" s="270">
        <f t="shared" si="0"/>
        <v>0</v>
      </c>
      <c r="P13" s="256"/>
      <c r="Q13" s="256"/>
    </row>
    <row r="14" spans="1:17" s="197" customFormat="1" ht="12.75">
      <c r="A14" s="251">
        <v>6</v>
      </c>
      <c r="B14" s="252"/>
      <c r="C14" s="253"/>
      <c r="D14" s="254"/>
      <c r="E14" s="254"/>
      <c r="F14" s="211"/>
      <c r="G14" s="211"/>
      <c r="H14" s="211"/>
      <c r="I14" s="211"/>
      <c r="J14" s="211"/>
      <c r="K14" s="211"/>
      <c r="L14" s="270">
        <f t="shared" si="1"/>
        <v>0</v>
      </c>
      <c r="M14" s="270">
        <f t="shared" si="2"/>
        <v>0</v>
      </c>
      <c r="N14" s="211"/>
      <c r="O14" s="270">
        <f t="shared" si="0"/>
        <v>0</v>
      </c>
      <c r="P14" s="256"/>
      <c r="Q14" s="256"/>
    </row>
    <row r="15" spans="1:17" s="197" customFormat="1" ht="12.75">
      <c r="A15" s="251">
        <v>7</v>
      </c>
      <c r="B15" s="252"/>
      <c r="C15" s="253"/>
      <c r="D15" s="254"/>
      <c r="E15" s="254"/>
      <c r="F15" s="211"/>
      <c r="G15" s="211"/>
      <c r="H15" s="211"/>
      <c r="I15" s="211"/>
      <c r="J15" s="211"/>
      <c r="K15" s="211"/>
      <c r="L15" s="270">
        <f t="shared" si="1"/>
        <v>0</v>
      </c>
      <c r="M15" s="270">
        <f t="shared" si="2"/>
        <v>0</v>
      </c>
      <c r="N15" s="211"/>
      <c r="O15" s="270">
        <f t="shared" si="0"/>
        <v>0</v>
      </c>
      <c r="P15" s="256"/>
      <c r="Q15" s="256"/>
    </row>
    <row r="16" spans="1:17" s="197" customFormat="1" ht="12.75">
      <c r="A16" s="251">
        <v>8</v>
      </c>
      <c r="B16" s="252"/>
      <c r="C16" s="253"/>
      <c r="D16" s="254"/>
      <c r="E16" s="254"/>
      <c r="F16" s="211"/>
      <c r="G16" s="211"/>
      <c r="H16" s="211"/>
      <c r="I16" s="211"/>
      <c r="J16" s="211"/>
      <c r="K16" s="211"/>
      <c r="L16" s="270">
        <f t="shared" si="1"/>
        <v>0</v>
      </c>
      <c r="M16" s="270">
        <f t="shared" si="2"/>
        <v>0</v>
      </c>
      <c r="N16" s="211"/>
      <c r="O16" s="270">
        <f t="shared" si="0"/>
        <v>0</v>
      </c>
      <c r="P16" s="256"/>
      <c r="Q16" s="256"/>
    </row>
    <row r="17" spans="1:17" s="197" customFormat="1" ht="12.75">
      <c r="A17" s="251">
        <v>9</v>
      </c>
      <c r="B17" s="252"/>
      <c r="C17" s="253"/>
      <c r="D17" s="254"/>
      <c r="E17" s="254"/>
      <c r="F17" s="211"/>
      <c r="G17" s="211"/>
      <c r="H17" s="211"/>
      <c r="I17" s="211"/>
      <c r="J17" s="211"/>
      <c r="K17" s="211"/>
      <c r="L17" s="270">
        <f t="shared" si="1"/>
        <v>0</v>
      </c>
      <c r="M17" s="270">
        <f t="shared" si="2"/>
        <v>0</v>
      </c>
      <c r="N17" s="211"/>
      <c r="O17" s="270">
        <f t="shared" si="0"/>
        <v>0</v>
      </c>
      <c r="P17" s="256"/>
      <c r="Q17" s="256"/>
    </row>
    <row r="18" spans="1:17" s="197" customFormat="1" ht="12.75">
      <c r="A18" s="251">
        <v>10</v>
      </c>
      <c r="B18" s="252"/>
      <c r="C18" s="253"/>
      <c r="D18" s="254"/>
      <c r="E18" s="254"/>
      <c r="F18" s="211"/>
      <c r="G18" s="211"/>
      <c r="H18" s="211"/>
      <c r="I18" s="211"/>
      <c r="J18" s="211"/>
      <c r="K18" s="211"/>
      <c r="L18" s="270">
        <f t="shared" si="1"/>
        <v>0</v>
      </c>
      <c r="M18" s="270">
        <f t="shared" si="2"/>
        <v>0</v>
      </c>
      <c r="N18" s="211"/>
      <c r="O18" s="270">
        <f t="shared" si="0"/>
        <v>0</v>
      </c>
      <c r="P18" s="256"/>
      <c r="Q18" s="256"/>
    </row>
    <row r="19" spans="1:17" s="197" customFormat="1" ht="12.75">
      <c r="A19" s="251">
        <v>11</v>
      </c>
      <c r="B19" s="252"/>
      <c r="C19" s="253"/>
      <c r="D19" s="254"/>
      <c r="E19" s="254"/>
      <c r="F19" s="211"/>
      <c r="G19" s="211"/>
      <c r="H19" s="211"/>
      <c r="I19" s="211"/>
      <c r="J19" s="211"/>
      <c r="K19" s="211"/>
      <c r="L19" s="270">
        <f t="shared" si="1"/>
        <v>0</v>
      </c>
      <c r="M19" s="270">
        <f t="shared" si="2"/>
        <v>0</v>
      </c>
      <c r="N19" s="211"/>
      <c r="O19" s="270">
        <f t="shared" si="0"/>
        <v>0</v>
      </c>
      <c r="P19" s="256"/>
      <c r="Q19" s="256"/>
    </row>
    <row r="20" spans="1:17" s="197" customFormat="1" ht="12.75">
      <c r="A20" s="251">
        <v>12</v>
      </c>
      <c r="B20" s="252"/>
      <c r="C20" s="253"/>
      <c r="D20" s="254"/>
      <c r="E20" s="254"/>
      <c r="F20" s="211"/>
      <c r="G20" s="211"/>
      <c r="H20" s="211"/>
      <c r="I20" s="211"/>
      <c r="J20" s="211"/>
      <c r="K20" s="211"/>
      <c r="L20" s="270">
        <f t="shared" si="1"/>
        <v>0</v>
      </c>
      <c r="M20" s="270">
        <f t="shared" si="2"/>
        <v>0</v>
      </c>
      <c r="N20" s="211"/>
      <c r="O20" s="270">
        <f t="shared" si="0"/>
        <v>0</v>
      </c>
      <c r="P20" s="256"/>
      <c r="Q20" s="256"/>
    </row>
    <row r="21" spans="1:17" s="197" customFormat="1" ht="12.75">
      <c r="A21" s="251">
        <v>13</v>
      </c>
      <c r="B21" s="252"/>
      <c r="C21" s="253"/>
      <c r="D21" s="254"/>
      <c r="E21" s="254"/>
      <c r="F21" s="211"/>
      <c r="G21" s="211"/>
      <c r="H21" s="211"/>
      <c r="I21" s="211"/>
      <c r="J21" s="211"/>
      <c r="K21" s="211"/>
      <c r="L21" s="270">
        <f t="shared" si="1"/>
        <v>0</v>
      </c>
      <c r="M21" s="270">
        <f t="shared" si="2"/>
        <v>0</v>
      </c>
      <c r="N21" s="211"/>
      <c r="O21" s="270">
        <f t="shared" si="0"/>
        <v>0</v>
      </c>
      <c r="P21" s="256"/>
      <c r="Q21" s="256"/>
    </row>
    <row r="22" spans="1:17" s="197" customFormat="1" ht="12.75">
      <c r="A22" s="251">
        <v>14</v>
      </c>
      <c r="B22" s="252"/>
      <c r="C22" s="253"/>
      <c r="D22" s="254"/>
      <c r="E22" s="254"/>
      <c r="F22" s="211"/>
      <c r="G22" s="211"/>
      <c r="H22" s="211"/>
      <c r="I22" s="211"/>
      <c r="J22" s="211"/>
      <c r="K22" s="211"/>
      <c r="L22" s="270">
        <f t="shared" si="1"/>
        <v>0</v>
      </c>
      <c r="M22" s="270">
        <f t="shared" si="2"/>
        <v>0</v>
      </c>
      <c r="N22" s="211"/>
      <c r="O22" s="270">
        <f t="shared" si="0"/>
        <v>0</v>
      </c>
      <c r="P22" s="256"/>
      <c r="Q22" s="256"/>
    </row>
    <row r="23" spans="1:17" s="197" customFormat="1" ht="12.75">
      <c r="A23" s="251">
        <v>15</v>
      </c>
      <c r="B23" s="252"/>
      <c r="C23" s="253"/>
      <c r="D23" s="254"/>
      <c r="E23" s="254"/>
      <c r="F23" s="211"/>
      <c r="G23" s="211"/>
      <c r="H23" s="211"/>
      <c r="I23" s="211"/>
      <c r="J23" s="211"/>
      <c r="K23" s="211"/>
      <c r="L23" s="270">
        <f t="shared" si="1"/>
        <v>0</v>
      </c>
      <c r="M23" s="270">
        <f t="shared" si="2"/>
        <v>0</v>
      </c>
      <c r="N23" s="211"/>
      <c r="O23" s="270">
        <f t="shared" si="0"/>
        <v>0</v>
      </c>
      <c r="P23" s="256"/>
      <c r="Q23" s="256"/>
    </row>
    <row r="24" spans="1:17" s="197" customFormat="1" ht="12.75">
      <c r="A24" s="251">
        <v>16</v>
      </c>
      <c r="B24" s="252"/>
      <c r="C24" s="253"/>
      <c r="D24" s="254"/>
      <c r="E24" s="254"/>
      <c r="F24" s="211"/>
      <c r="G24" s="211"/>
      <c r="H24" s="211"/>
      <c r="I24" s="211"/>
      <c r="J24" s="211"/>
      <c r="K24" s="211"/>
      <c r="L24" s="270">
        <f t="shared" si="1"/>
        <v>0</v>
      </c>
      <c r="M24" s="270">
        <f t="shared" si="2"/>
        <v>0</v>
      </c>
      <c r="N24" s="211"/>
      <c r="O24" s="270">
        <f t="shared" si="0"/>
        <v>0</v>
      </c>
      <c r="P24" s="256"/>
      <c r="Q24" s="256"/>
    </row>
    <row r="25" spans="1:17" s="197" customFormat="1" ht="12.75">
      <c r="A25" s="251">
        <v>17</v>
      </c>
      <c r="B25" s="252"/>
      <c r="C25" s="253"/>
      <c r="D25" s="254"/>
      <c r="E25" s="254"/>
      <c r="F25" s="211"/>
      <c r="G25" s="211"/>
      <c r="H25" s="211"/>
      <c r="I25" s="211"/>
      <c r="J25" s="211"/>
      <c r="K25" s="211"/>
      <c r="L25" s="270">
        <f t="shared" si="1"/>
        <v>0</v>
      </c>
      <c r="M25" s="270">
        <f t="shared" si="2"/>
        <v>0</v>
      </c>
      <c r="N25" s="211"/>
      <c r="O25" s="270">
        <f t="shared" si="0"/>
        <v>0</v>
      </c>
      <c r="P25" s="256"/>
      <c r="Q25" s="256"/>
    </row>
    <row r="26" spans="1:17" s="197" customFormat="1" ht="12.75">
      <c r="A26" s="251">
        <v>18</v>
      </c>
      <c r="B26" s="252"/>
      <c r="C26" s="253"/>
      <c r="D26" s="254"/>
      <c r="E26" s="254"/>
      <c r="F26" s="211"/>
      <c r="G26" s="211"/>
      <c r="H26" s="211"/>
      <c r="I26" s="211"/>
      <c r="J26" s="211"/>
      <c r="K26" s="211"/>
      <c r="L26" s="270">
        <f t="shared" si="1"/>
        <v>0</v>
      </c>
      <c r="M26" s="270">
        <f t="shared" si="2"/>
        <v>0</v>
      </c>
      <c r="N26" s="211"/>
      <c r="O26" s="270">
        <f t="shared" si="0"/>
        <v>0</v>
      </c>
      <c r="P26" s="256"/>
      <c r="Q26" s="256"/>
    </row>
    <row r="27" spans="1:17" s="197" customFormat="1" ht="12.75">
      <c r="A27" s="251">
        <v>19</v>
      </c>
      <c r="B27" s="252"/>
      <c r="C27" s="253"/>
      <c r="D27" s="254"/>
      <c r="E27" s="254"/>
      <c r="F27" s="211"/>
      <c r="G27" s="211"/>
      <c r="H27" s="211"/>
      <c r="I27" s="211"/>
      <c r="J27" s="211"/>
      <c r="K27" s="211"/>
      <c r="L27" s="270">
        <f t="shared" si="1"/>
        <v>0</v>
      </c>
      <c r="M27" s="270">
        <f t="shared" si="2"/>
        <v>0</v>
      </c>
      <c r="N27" s="211"/>
      <c r="O27" s="270">
        <f t="shared" si="0"/>
        <v>0</v>
      </c>
      <c r="P27" s="256"/>
      <c r="Q27" s="256"/>
    </row>
    <row r="28" spans="1:17" s="197" customFormat="1" ht="12.75">
      <c r="A28" s="251">
        <v>20</v>
      </c>
      <c r="B28" s="252"/>
      <c r="C28" s="253"/>
      <c r="D28" s="254"/>
      <c r="E28" s="254"/>
      <c r="F28" s="211"/>
      <c r="G28" s="211"/>
      <c r="H28" s="211"/>
      <c r="I28" s="211"/>
      <c r="J28" s="211"/>
      <c r="K28" s="211"/>
      <c r="L28" s="270">
        <f t="shared" si="1"/>
        <v>0</v>
      </c>
      <c r="M28" s="270">
        <f t="shared" si="2"/>
        <v>0</v>
      </c>
      <c r="N28" s="211"/>
      <c r="O28" s="270">
        <f t="shared" si="0"/>
        <v>0</v>
      </c>
      <c r="P28" s="256"/>
      <c r="Q28" s="256"/>
    </row>
    <row r="29" spans="1:17" s="197" customFormat="1" ht="12.75">
      <c r="A29" s="251">
        <v>21</v>
      </c>
      <c r="B29" s="252"/>
      <c r="C29" s="253"/>
      <c r="D29" s="254"/>
      <c r="E29" s="254"/>
      <c r="F29" s="211"/>
      <c r="G29" s="211"/>
      <c r="H29" s="211"/>
      <c r="I29" s="211"/>
      <c r="J29" s="211"/>
      <c r="K29" s="211"/>
      <c r="L29" s="270">
        <f t="shared" si="1"/>
        <v>0</v>
      </c>
      <c r="M29" s="270">
        <f t="shared" si="2"/>
        <v>0</v>
      </c>
      <c r="N29" s="211"/>
      <c r="O29" s="270">
        <f t="shared" si="0"/>
        <v>0</v>
      </c>
      <c r="P29" s="256"/>
      <c r="Q29" s="256"/>
    </row>
    <row r="30" spans="1:17" s="197" customFormat="1" ht="12.75">
      <c r="A30" s="251">
        <v>22</v>
      </c>
      <c r="B30" s="252"/>
      <c r="C30" s="253"/>
      <c r="D30" s="254"/>
      <c r="E30" s="254"/>
      <c r="F30" s="211"/>
      <c r="G30" s="211"/>
      <c r="H30" s="211"/>
      <c r="I30" s="211"/>
      <c r="J30" s="211"/>
      <c r="K30" s="211"/>
      <c r="L30" s="270">
        <f t="shared" si="1"/>
        <v>0</v>
      </c>
      <c r="M30" s="270">
        <f t="shared" si="2"/>
        <v>0</v>
      </c>
      <c r="N30" s="211"/>
      <c r="O30" s="270">
        <f t="shared" si="0"/>
        <v>0</v>
      </c>
      <c r="P30" s="256"/>
      <c r="Q30" s="256"/>
    </row>
    <row r="31" spans="1:17" s="197" customFormat="1" ht="12.75">
      <c r="A31" s="251">
        <v>23</v>
      </c>
      <c r="B31" s="252"/>
      <c r="C31" s="253"/>
      <c r="D31" s="254"/>
      <c r="E31" s="254"/>
      <c r="F31" s="211"/>
      <c r="G31" s="211"/>
      <c r="H31" s="211"/>
      <c r="I31" s="211"/>
      <c r="J31" s="211"/>
      <c r="K31" s="211"/>
      <c r="L31" s="270">
        <f t="shared" si="1"/>
        <v>0</v>
      </c>
      <c r="M31" s="270">
        <f t="shared" si="2"/>
        <v>0</v>
      </c>
      <c r="N31" s="211"/>
      <c r="O31" s="270">
        <f t="shared" si="0"/>
        <v>0</v>
      </c>
      <c r="P31" s="256"/>
      <c r="Q31" s="256"/>
    </row>
    <row r="32" spans="1:17" s="197" customFormat="1" ht="12.75">
      <c r="A32" s="251">
        <v>24</v>
      </c>
      <c r="B32" s="252"/>
      <c r="C32" s="253"/>
      <c r="D32" s="254"/>
      <c r="E32" s="254"/>
      <c r="F32" s="211"/>
      <c r="G32" s="211"/>
      <c r="H32" s="211"/>
      <c r="I32" s="211"/>
      <c r="J32" s="211"/>
      <c r="K32" s="211"/>
      <c r="L32" s="270">
        <f t="shared" si="1"/>
        <v>0</v>
      </c>
      <c r="M32" s="270">
        <f t="shared" si="2"/>
        <v>0</v>
      </c>
      <c r="N32" s="211"/>
      <c r="O32" s="270">
        <f t="shared" si="0"/>
        <v>0</v>
      </c>
      <c r="P32" s="256"/>
      <c r="Q32" s="256"/>
    </row>
    <row r="33" spans="1:17" s="197" customFormat="1" ht="12.75">
      <c r="A33" s="251">
        <v>25</v>
      </c>
      <c r="B33" s="252"/>
      <c r="C33" s="253"/>
      <c r="D33" s="254"/>
      <c r="E33" s="254"/>
      <c r="F33" s="211"/>
      <c r="G33" s="211"/>
      <c r="H33" s="211"/>
      <c r="I33" s="211"/>
      <c r="J33" s="211"/>
      <c r="K33" s="211"/>
      <c r="L33" s="270">
        <f t="shared" si="1"/>
        <v>0</v>
      </c>
      <c r="M33" s="270">
        <f t="shared" si="2"/>
        <v>0</v>
      </c>
      <c r="N33" s="211"/>
      <c r="O33" s="270">
        <f t="shared" si="0"/>
        <v>0</v>
      </c>
      <c r="P33" s="256"/>
      <c r="Q33" s="256"/>
    </row>
    <row r="34" spans="1:17" s="197" customFormat="1" ht="12.75">
      <c r="A34" s="251">
        <v>26</v>
      </c>
      <c r="B34" s="252"/>
      <c r="C34" s="253"/>
      <c r="D34" s="254"/>
      <c r="E34" s="254"/>
      <c r="F34" s="211"/>
      <c r="G34" s="211"/>
      <c r="H34" s="211"/>
      <c r="I34" s="211"/>
      <c r="J34" s="211"/>
      <c r="K34" s="211"/>
      <c r="L34" s="270">
        <f t="shared" si="1"/>
        <v>0</v>
      </c>
      <c r="M34" s="270">
        <f t="shared" si="2"/>
        <v>0</v>
      </c>
      <c r="N34" s="211"/>
      <c r="O34" s="270">
        <f t="shared" si="0"/>
        <v>0</v>
      </c>
      <c r="P34" s="256"/>
      <c r="Q34" s="256"/>
    </row>
    <row r="35" spans="1:17" s="197" customFormat="1" ht="12.75">
      <c r="A35" s="251">
        <v>27</v>
      </c>
      <c r="B35" s="252"/>
      <c r="C35" s="253"/>
      <c r="D35" s="254"/>
      <c r="E35" s="254"/>
      <c r="F35" s="211"/>
      <c r="G35" s="211"/>
      <c r="H35" s="211"/>
      <c r="I35" s="211"/>
      <c r="J35" s="211"/>
      <c r="K35" s="211"/>
      <c r="L35" s="270">
        <f t="shared" si="1"/>
        <v>0</v>
      </c>
      <c r="M35" s="270">
        <f t="shared" si="2"/>
        <v>0</v>
      </c>
      <c r="N35" s="211"/>
      <c r="O35" s="270">
        <f t="shared" si="0"/>
        <v>0</v>
      </c>
      <c r="P35" s="256"/>
      <c r="Q35" s="256"/>
    </row>
    <row r="36" spans="1:17" s="197" customFormat="1" ht="12.75">
      <c r="A36" s="251">
        <v>28</v>
      </c>
      <c r="B36" s="252"/>
      <c r="C36" s="253"/>
      <c r="D36" s="254"/>
      <c r="E36" s="254"/>
      <c r="F36" s="211"/>
      <c r="G36" s="211"/>
      <c r="H36" s="211"/>
      <c r="I36" s="211"/>
      <c r="J36" s="211"/>
      <c r="K36" s="211"/>
      <c r="L36" s="270">
        <f t="shared" si="1"/>
        <v>0</v>
      </c>
      <c r="M36" s="270">
        <f t="shared" si="2"/>
        <v>0</v>
      </c>
      <c r="N36" s="211"/>
      <c r="O36" s="270">
        <f t="shared" si="0"/>
        <v>0</v>
      </c>
      <c r="P36" s="256"/>
      <c r="Q36" s="256"/>
    </row>
    <row r="37" spans="1:17" s="197" customFormat="1" ht="12.75">
      <c r="A37" s="251">
        <v>29</v>
      </c>
      <c r="B37" s="252"/>
      <c r="C37" s="253"/>
      <c r="D37" s="254"/>
      <c r="E37" s="254"/>
      <c r="F37" s="211"/>
      <c r="G37" s="211"/>
      <c r="H37" s="211"/>
      <c r="I37" s="211"/>
      <c r="J37" s="211"/>
      <c r="K37" s="211"/>
      <c r="L37" s="270">
        <f t="shared" si="1"/>
        <v>0</v>
      </c>
      <c r="M37" s="270">
        <f t="shared" si="2"/>
        <v>0</v>
      </c>
      <c r="N37" s="211"/>
      <c r="O37" s="270">
        <f t="shared" si="0"/>
        <v>0</v>
      </c>
      <c r="P37" s="256"/>
      <c r="Q37" s="256"/>
    </row>
    <row r="38" spans="1:17" s="197" customFormat="1" ht="12.75">
      <c r="A38" s="251">
        <v>30</v>
      </c>
      <c r="B38" s="252"/>
      <c r="C38" s="253"/>
      <c r="D38" s="254"/>
      <c r="E38" s="254"/>
      <c r="F38" s="211"/>
      <c r="G38" s="211"/>
      <c r="H38" s="211"/>
      <c r="I38" s="211"/>
      <c r="J38" s="211"/>
      <c r="K38" s="211"/>
      <c r="L38" s="270">
        <f t="shared" si="1"/>
        <v>0</v>
      </c>
      <c r="M38" s="270">
        <f t="shared" si="2"/>
        <v>0</v>
      </c>
      <c r="N38" s="211"/>
      <c r="O38" s="270">
        <f t="shared" si="0"/>
        <v>0</v>
      </c>
      <c r="P38" s="256"/>
      <c r="Q38" s="256"/>
    </row>
    <row r="39" spans="1:17" s="197" customFormat="1" ht="12.75">
      <c r="A39" s="251">
        <v>31</v>
      </c>
      <c r="B39" s="252"/>
      <c r="C39" s="253"/>
      <c r="D39" s="254"/>
      <c r="E39" s="254"/>
      <c r="F39" s="211"/>
      <c r="G39" s="211"/>
      <c r="H39" s="211"/>
      <c r="I39" s="211"/>
      <c r="J39" s="211"/>
      <c r="K39" s="211"/>
      <c r="L39" s="270">
        <f t="shared" si="1"/>
        <v>0</v>
      </c>
      <c r="M39" s="270">
        <f t="shared" si="2"/>
        <v>0</v>
      </c>
      <c r="N39" s="211"/>
      <c r="O39" s="270">
        <f t="shared" si="0"/>
        <v>0</v>
      </c>
      <c r="P39" s="256"/>
      <c r="Q39" s="256"/>
    </row>
    <row r="40" spans="1:17" s="197" customFormat="1" ht="12.75">
      <c r="A40" s="251">
        <v>32</v>
      </c>
      <c r="B40" s="252"/>
      <c r="C40" s="253"/>
      <c r="D40" s="254"/>
      <c r="E40" s="254"/>
      <c r="F40" s="211"/>
      <c r="G40" s="211"/>
      <c r="H40" s="211"/>
      <c r="I40" s="211"/>
      <c r="J40" s="211"/>
      <c r="K40" s="211"/>
      <c r="L40" s="270">
        <f t="shared" si="1"/>
        <v>0</v>
      </c>
      <c r="M40" s="270">
        <f t="shared" si="2"/>
        <v>0</v>
      </c>
      <c r="N40" s="211"/>
      <c r="O40" s="270">
        <f t="shared" si="0"/>
        <v>0</v>
      </c>
      <c r="P40" s="256"/>
      <c r="Q40" s="256"/>
    </row>
    <row r="41" spans="1:17" s="197" customFormat="1" ht="12.75">
      <c r="A41" s="251">
        <v>33</v>
      </c>
      <c r="B41" s="252"/>
      <c r="C41" s="253"/>
      <c r="D41" s="254"/>
      <c r="E41" s="254"/>
      <c r="F41" s="211"/>
      <c r="G41" s="211"/>
      <c r="H41" s="211"/>
      <c r="I41" s="211"/>
      <c r="J41" s="211"/>
      <c r="K41" s="211"/>
      <c r="L41" s="270">
        <f t="shared" si="1"/>
        <v>0</v>
      </c>
      <c r="M41" s="270">
        <f t="shared" si="2"/>
        <v>0</v>
      </c>
      <c r="N41" s="211"/>
      <c r="O41" s="270">
        <f t="shared" si="0"/>
        <v>0</v>
      </c>
      <c r="P41" s="256"/>
      <c r="Q41" s="256"/>
    </row>
    <row r="42" spans="1:17" s="197" customFormat="1" ht="12.75" hidden="1">
      <c r="A42" s="251">
        <v>34</v>
      </c>
      <c r="B42" s="252" t="s">
        <v>89</v>
      </c>
      <c r="C42" s="253"/>
      <c r="D42" s="254"/>
      <c r="E42" s="254"/>
      <c r="F42" s="211"/>
      <c r="G42" s="211"/>
      <c r="H42" s="211"/>
      <c r="I42" s="211"/>
      <c r="J42" s="211"/>
      <c r="K42" s="211"/>
      <c r="L42" s="255"/>
      <c r="M42" s="255"/>
      <c r="N42" s="211"/>
      <c r="O42" s="255"/>
      <c r="P42" s="256"/>
      <c r="Q42" s="256"/>
    </row>
    <row r="43" spans="1:17" s="197" customFormat="1" ht="12.75" hidden="1">
      <c r="A43" s="251">
        <v>35</v>
      </c>
      <c r="B43" s="252" t="s">
        <v>89</v>
      </c>
      <c r="C43" s="253"/>
      <c r="D43" s="254"/>
      <c r="E43" s="254"/>
      <c r="F43" s="211"/>
      <c r="G43" s="211"/>
      <c r="H43" s="211"/>
      <c r="I43" s="211"/>
      <c r="J43" s="211"/>
      <c r="K43" s="211"/>
      <c r="L43" s="255"/>
      <c r="M43" s="255"/>
      <c r="N43" s="211"/>
      <c r="O43" s="255"/>
      <c r="P43" s="256"/>
      <c r="Q43" s="256"/>
    </row>
    <row r="44" spans="1:17" s="197" customFormat="1" ht="12.75" hidden="1">
      <c r="A44" s="251">
        <v>36</v>
      </c>
      <c r="B44" s="252" t="s">
        <v>89</v>
      </c>
      <c r="C44" s="253"/>
      <c r="D44" s="254"/>
      <c r="E44" s="254"/>
      <c r="F44" s="211"/>
      <c r="G44" s="211"/>
      <c r="H44" s="211"/>
      <c r="I44" s="211"/>
      <c r="J44" s="211"/>
      <c r="K44" s="211"/>
      <c r="L44" s="255"/>
      <c r="M44" s="255"/>
      <c r="N44" s="211"/>
      <c r="O44" s="255"/>
      <c r="P44" s="256"/>
      <c r="Q44" s="256"/>
    </row>
    <row r="45" spans="1:17" s="197" customFormat="1" ht="12.75" hidden="1">
      <c r="A45" s="251">
        <v>37</v>
      </c>
      <c r="B45" s="252" t="s">
        <v>89</v>
      </c>
      <c r="C45" s="253"/>
      <c r="D45" s="254"/>
      <c r="E45" s="254"/>
      <c r="F45" s="211"/>
      <c r="G45" s="211"/>
      <c r="H45" s="211"/>
      <c r="I45" s="211"/>
      <c r="J45" s="211"/>
      <c r="K45" s="211"/>
      <c r="L45" s="255"/>
      <c r="M45" s="255"/>
      <c r="N45" s="211"/>
      <c r="O45" s="255"/>
      <c r="P45" s="256"/>
      <c r="Q45" s="256"/>
    </row>
    <row r="46" spans="1:17" s="197" customFormat="1" ht="12.75" hidden="1">
      <c r="A46" s="251">
        <v>38</v>
      </c>
      <c r="B46" s="252" t="s">
        <v>89</v>
      </c>
      <c r="C46" s="253"/>
      <c r="D46" s="254"/>
      <c r="E46" s="254"/>
      <c r="F46" s="211"/>
      <c r="G46" s="211"/>
      <c r="H46" s="211"/>
      <c r="I46" s="211"/>
      <c r="J46" s="211"/>
      <c r="K46" s="211"/>
      <c r="L46" s="255"/>
      <c r="M46" s="255"/>
      <c r="N46" s="211"/>
      <c r="O46" s="255"/>
      <c r="P46" s="256"/>
      <c r="Q46" s="256"/>
    </row>
    <row r="47" spans="1:17" s="197" customFormat="1" ht="12.75" hidden="1">
      <c r="A47" s="251">
        <v>39</v>
      </c>
      <c r="B47" s="252" t="s">
        <v>89</v>
      </c>
      <c r="C47" s="253"/>
      <c r="D47" s="254"/>
      <c r="E47" s="254"/>
      <c r="F47" s="211"/>
      <c r="G47" s="211"/>
      <c r="H47" s="211"/>
      <c r="I47" s="211"/>
      <c r="J47" s="211"/>
      <c r="K47" s="211"/>
      <c r="L47" s="255"/>
      <c r="M47" s="255"/>
      <c r="N47" s="211"/>
      <c r="O47" s="255"/>
      <c r="P47" s="256"/>
      <c r="Q47" s="256"/>
    </row>
    <row r="48" spans="1:17" s="197" customFormat="1" ht="12.75" hidden="1">
      <c r="A48" s="251">
        <v>40</v>
      </c>
      <c r="B48" s="252" t="s">
        <v>89</v>
      </c>
      <c r="C48" s="253"/>
      <c r="D48" s="254"/>
      <c r="E48" s="254"/>
      <c r="F48" s="211"/>
      <c r="G48" s="211"/>
      <c r="H48" s="211"/>
      <c r="I48" s="211"/>
      <c r="J48" s="211"/>
      <c r="K48" s="211"/>
      <c r="L48" s="255"/>
      <c r="M48" s="255"/>
      <c r="N48" s="211"/>
      <c r="O48" s="255"/>
      <c r="P48" s="256"/>
      <c r="Q48" s="256"/>
    </row>
    <row r="49" spans="1:17" s="197" customFormat="1" ht="12.75" hidden="1">
      <c r="A49" s="251">
        <v>41</v>
      </c>
      <c r="B49" s="252" t="s">
        <v>89</v>
      </c>
      <c r="C49" s="253"/>
      <c r="D49" s="254"/>
      <c r="E49" s="254"/>
      <c r="F49" s="211"/>
      <c r="G49" s="211"/>
      <c r="H49" s="211"/>
      <c r="I49" s="211"/>
      <c r="J49" s="211"/>
      <c r="K49" s="211"/>
      <c r="L49" s="255"/>
      <c r="M49" s="255"/>
      <c r="N49" s="211"/>
      <c r="O49" s="255"/>
      <c r="P49" s="256"/>
      <c r="Q49" s="256"/>
    </row>
    <row r="50" spans="1:17" s="197" customFormat="1" ht="38.25">
      <c r="A50" s="251"/>
      <c r="B50" s="257" t="s">
        <v>90</v>
      </c>
      <c r="C50" s="258"/>
      <c r="D50" s="271">
        <f>'H-3 Narrative'!C22</f>
        <v>0</v>
      </c>
      <c r="E50" s="271">
        <f>'H-3 Narrative'!D22</f>
        <v>0</v>
      </c>
      <c r="F50" s="272" t="str">
        <f>'H-3 Narrative'!E22</f>
        <v>n/a</v>
      </c>
      <c r="G50" s="272" t="str">
        <f>'H-3 Narrative'!F22</f>
        <v>n/a</v>
      </c>
      <c r="H50" s="272" t="str">
        <f>'H-3 Narrative'!G22</f>
        <v>n/a</v>
      </c>
      <c r="I50" s="272" t="str">
        <f>'H-3 Narrative'!H22</f>
        <v>n/a</v>
      </c>
      <c r="J50" s="272" t="str">
        <f>'H-3 Narrative'!I22</f>
        <v>n/a</v>
      </c>
      <c r="K50" s="272" t="str">
        <f>'H-3 Narrative'!J22</f>
        <v>n/a</v>
      </c>
      <c r="L50" s="272">
        <f>'H-3 Narrative'!K22</f>
        <v>0</v>
      </c>
      <c r="M50" s="272">
        <f>'H-3 Narrative'!L22</f>
        <v>0</v>
      </c>
      <c r="N50" s="272">
        <f>'H-3 Narrative'!M22</f>
        <v>0</v>
      </c>
      <c r="O50" s="272">
        <f>'H-3 Narrative'!N22</f>
        <v>0</v>
      </c>
      <c r="P50" s="256"/>
      <c r="Q50" s="256"/>
    </row>
    <row r="51" spans="1:17" s="197" customFormat="1" ht="29.25" customHeight="1">
      <c r="A51" s="251"/>
      <c r="B51" s="257" t="s">
        <v>91</v>
      </c>
      <c r="C51" s="258"/>
      <c r="D51" s="271">
        <f>'H-3 Narrative'!C40</f>
        <v>0</v>
      </c>
      <c r="E51" s="271">
        <f>'H-3 Narrative'!D40</f>
        <v>0</v>
      </c>
      <c r="F51" s="272" t="str">
        <f>'H-3 Narrative'!E40</f>
        <v>n/a</v>
      </c>
      <c r="G51" s="272" t="str">
        <f>'H-3 Narrative'!F40</f>
        <v>n/a</v>
      </c>
      <c r="H51" s="272" t="str">
        <f>'H-3 Narrative'!G40</f>
        <v>n/a</v>
      </c>
      <c r="I51" s="272" t="str">
        <f>'H-3 Narrative'!H40</f>
        <v>n/a</v>
      </c>
      <c r="J51" s="272" t="str">
        <f>'H-3 Narrative'!I40</f>
        <v>n/a</v>
      </c>
      <c r="K51" s="272" t="str">
        <f>'H-3 Narrative'!J40</f>
        <v>n/a</v>
      </c>
      <c r="L51" s="272" t="str">
        <f>'H-3 Narrative'!K40</f>
        <v>0</v>
      </c>
      <c r="M51" s="272" t="str">
        <f>'H-3 Narrative'!L40</f>
        <v>0</v>
      </c>
      <c r="N51" s="272">
        <f>'H-3 Narrative'!M40</f>
        <v>0</v>
      </c>
      <c r="O51" s="272">
        <f>'H-3 Narrative'!N40</f>
        <v>0</v>
      </c>
      <c r="P51" s="256"/>
      <c r="Q51" s="256"/>
    </row>
    <row r="52" spans="1:17" ht="12.75">
      <c r="A52" s="259"/>
      <c r="B52" s="259" t="s">
        <v>36</v>
      </c>
      <c r="C52" s="259"/>
      <c r="D52" s="271">
        <f>SUM(D9:D51)</f>
        <v>0</v>
      </c>
      <c r="E52" s="271">
        <f>SUM(E9:E51)</f>
        <v>0</v>
      </c>
      <c r="F52" s="273">
        <f>SUMPRODUCT($D9:$D51,F9:F51)</f>
        <v>0</v>
      </c>
      <c r="G52" s="273">
        <f aca="true" t="shared" si="3" ref="G52:L52">SUMPRODUCT($E9:$E51,G9:G51)</f>
        <v>0</v>
      </c>
      <c r="H52" s="273">
        <f t="shared" si="3"/>
        <v>0</v>
      </c>
      <c r="I52" s="273">
        <f t="shared" si="3"/>
        <v>0</v>
      </c>
      <c r="J52" s="273">
        <f t="shared" si="3"/>
        <v>0</v>
      </c>
      <c r="K52" s="273">
        <f t="shared" si="3"/>
        <v>0</v>
      </c>
      <c r="L52" s="273">
        <f t="shared" si="3"/>
        <v>0</v>
      </c>
      <c r="M52" s="272">
        <f>SUM(M9:M51)</f>
        <v>0</v>
      </c>
      <c r="N52" s="272">
        <f>SUM(N9:N51)</f>
        <v>0</v>
      </c>
      <c r="O52" s="272">
        <f>SUM(O9:O51)</f>
        <v>0</v>
      </c>
      <c r="P52" s="256"/>
      <c r="Q52" s="256"/>
    </row>
    <row r="53" spans="1:17" ht="18.75" customHeight="1">
      <c r="A53" s="260"/>
      <c r="B53" s="261"/>
      <c r="C53" s="261"/>
      <c r="D53" s="261"/>
      <c r="E53" s="261"/>
      <c r="F53" s="262" t="s">
        <v>92</v>
      </c>
      <c r="G53" s="274" t="str">
        <f>IF($O52&gt;0,G52/$F52,"n/a")</f>
        <v>n/a</v>
      </c>
      <c r="H53" s="274" t="str">
        <f>IF($O52&gt;0,H52/$F52,"n/a")</f>
        <v>n/a</v>
      </c>
      <c r="I53" s="274" t="str">
        <f>IF($O52&gt;0,I52/$F52,"n/a")</f>
        <v>n/a</v>
      </c>
      <c r="J53" s="274" t="str">
        <f>IF($O52&gt;0,J52/$F52,"n/a")</f>
        <v>n/a</v>
      </c>
      <c r="K53" s="274" t="str">
        <f>IF($O52&gt;0,K52/$F52,"n/a")</f>
        <v>n/a</v>
      </c>
      <c r="L53" s="274" t="str">
        <f>IF($O52&gt;0,L52/$F52,"n/a")</f>
        <v>n/a</v>
      </c>
      <c r="M53" s="260"/>
      <c r="N53" s="261"/>
      <c r="O53" s="263"/>
      <c r="P53" s="256"/>
      <c r="Q53" s="256"/>
    </row>
    <row r="54" spans="1:15" ht="12.75">
      <c r="A54" s="264" t="s">
        <v>93</v>
      </c>
      <c r="B54" s="265"/>
      <c r="C54" s="265"/>
      <c r="D54" s="265"/>
      <c r="E54" s="265"/>
      <c r="F54" s="265"/>
      <c r="G54" s="265"/>
      <c r="H54" s="265"/>
      <c r="I54" s="266"/>
      <c r="J54" s="266"/>
      <c r="K54" s="266"/>
      <c r="L54" s="266"/>
      <c r="M54" s="266"/>
      <c r="N54" s="266"/>
      <c r="O54" s="266"/>
    </row>
    <row r="55" spans="1:15" ht="12.75">
      <c r="A55" s="267" t="s">
        <v>94</v>
      </c>
      <c r="B55" s="268"/>
      <c r="C55" s="268"/>
      <c r="D55" s="268"/>
      <c r="E55" s="268"/>
      <c r="F55" s="268"/>
      <c r="G55" s="268"/>
      <c r="H55" s="268"/>
      <c r="I55" s="266"/>
      <c r="J55" s="266"/>
      <c r="K55" s="266"/>
      <c r="L55" s="266"/>
      <c r="M55" s="266"/>
      <c r="N55" s="266"/>
      <c r="O55" s="266"/>
    </row>
    <row r="56" spans="1:15" ht="12.75">
      <c r="A56" s="267" t="s">
        <v>95</v>
      </c>
      <c r="B56" s="269"/>
      <c r="C56" s="269"/>
      <c r="D56" s="264"/>
      <c r="E56" s="264"/>
      <c r="F56" s="264"/>
      <c r="G56" s="264"/>
      <c r="H56" s="264"/>
      <c r="I56" s="264"/>
      <c r="J56" s="264"/>
      <c r="K56" s="264"/>
      <c r="L56" s="264"/>
      <c r="M56" s="264"/>
      <c r="N56" s="264"/>
      <c r="O56" s="264"/>
    </row>
    <row r="57" spans="1:15" ht="12.75">
      <c r="A57" s="267" t="s">
        <v>96</v>
      </c>
      <c r="B57" s="269"/>
      <c r="C57" s="269"/>
      <c r="D57" s="264"/>
      <c r="E57" s="264"/>
      <c r="F57" s="264"/>
      <c r="G57" s="264"/>
      <c r="H57" s="264"/>
      <c r="I57" s="264"/>
      <c r="J57" s="264"/>
      <c r="K57" s="264"/>
      <c r="L57" s="264"/>
      <c r="M57" s="264"/>
      <c r="N57" s="264"/>
      <c r="O57" s="264"/>
    </row>
    <row r="58" spans="1:15" ht="12.75">
      <c r="A58" s="267" t="s">
        <v>97</v>
      </c>
      <c r="B58" s="269"/>
      <c r="C58" s="269"/>
      <c r="D58" s="264"/>
      <c r="E58" s="264"/>
      <c r="F58" s="264"/>
      <c r="G58" s="264"/>
      <c r="H58" s="264"/>
      <c r="I58" s="264"/>
      <c r="J58" s="264"/>
      <c r="K58" s="264"/>
      <c r="L58" s="264"/>
      <c r="M58" s="264"/>
      <c r="N58" s="264"/>
      <c r="O58" s="264"/>
    </row>
    <row r="59" spans="1:15" ht="12.75">
      <c r="A59" s="267" t="s">
        <v>98</v>
      </c>
      <c r="B59" s="269"/>
      <c r="C59" s="269"/>
      <c r="D59" s="264"/>
      <c r="E59" s="264"/>
      <c r="F59" s="264"/>
      <c r="G59" s="264"/>
      <c r="H59" s="264"/>
      <c r="I59" s="264"/>
      <c r="J59" s="264"/>
      <c r="K59" s="264"/>
      <c r="L59" s="264"/>
      <c r="M59" s="264"/>
      <c r="N59" s="264"/>
      <c r="O59" s="264"/>
    </row>
    <row r="77" ht="12.75"/>
    <row r="78" ht="12.75"/>
    <row r="79" ht="12.75"/>
    <row r="80" ht="12.75"/>
  </sheetData>
  <sheetProtection/>
  <mergeCells count="3">
    <mergeCell ref="B7:B8"/>
    <mergeCell ref="F7:F8"/>
    <mergeCell ref="C7:C8"/>
  </mergeCells>
  <conditionalFormatting sqref="B42:B49">
    <cfRule type="expression" priority="1" dxfId="4">
      <formula>LEFT(B42,1)="&lt;"</formula>
    </cfRule>
  </conditionalFormatting>
  <dataValidations count="1">
    <dataValidation type="decimal" allowBlank="1" showInputMessage="1" showErrorMessage="1" sqref="N9:N49 D9:K49">
      <formula1>0</formula1>
      <formula2>999999999</formula2>
    </dataValidation>
  </dataValidations>
  <printOptions horizontalCentered="1"/>
  <pageMargins left="0.18" right="0.19" top="1" bottom="0.46" header="0.21" footer="0.5"/>
  <pageSetup fitToHeight="0" fitToWidth="1" horizontalDpi="600" verticalDpi="600" orientation="landscape" scale="71"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45"/>
  <sheetViews>
    <sheetView showGridLines="0" zoomScale="80" zoomScaleNormal="80" zoomScaleSheetLayoutView="100" zoomScalePageLayoutView="0" workbookViewId="0" topLeftCell="A1">
      <pane xSplit="2" ySplit="10" topLeftCell="C11" activePane="bottomRight" state="frozen"/>
      <selection pane="topLeft" activeCell="A1" sqref="A1"/>
      <selection pane="topRight" activeCell="N33" sqref="N33"/>
      <selection pane="bottomLeft" activeCell="N33" sqref="N33"/>
      <selection pane="bottomRight" activeCell="K29" sqref="K29"/>
    </sheetView>
  </sheetViews>
  <sheetFormatPr defaultColWidth="9.140625" defaultRowHeight="12.75"/>
  <cols>
    <col min="1" max="1" width="7.57421875" style="186" customWidth="1"/>
    <col min="2" max="2" width="25.28125" style="186" customWidth="1"/>
    <col min="3" max="4" width="11.421875" style="186" customWidth="1"/>
    <col min="5" max="14" width="13.7109375" style="186" customWidth="1"/>
    <col min="15" max="15" width="55.140625" style="186" customWidth="1"/>
    <col min="16" max="16384" width="9.140625" style="186" customWidth="1"/>
  </cols>
  <sheetData>
    <row r="1" spans="1:15" ht="12.75">
      <c r="A1" s="182" t="str">
        <f>CONCATENATE("DJJ Solicitation #: ",'Provider Info &amp; Instructions'!$C$4)</f>
        <v>DJJ Solicitation #: RFP#10701</v>
      </c>
      <c r="O1" s="183" t="str">
        <f>CONCATENATE('Provider Info &amp; Instructions'!$C$3," v",'Provider Info &amp; Instructions'!$C$8)</f>
        <v>&lt;Enter provider name&gt; v&lt;Enter version number, e.g., 1, 2, 3&gt;</v>
      </c>
    </row>
    <row r="2" spans="1:16" ht="12.75">
      <c r="A2" s="187" t="s">
        <v>99</v>
      </c>
      <c r="B2" s="187"/>
      <c r="C2" s="187"/>
      <c r="D2" s="187"/>
      <c r="E2" s="187"/>
      <c r="F2" s="187"/>
      <c r="G2" s="187"/>
      <c r="H2" s="187"/>
      <c r="I2" s="187"/>
      <c r="J2" s="187"/>
      <c r="K2" s="187"/>
      <c r="L2" s="187"/>
      <c r="M2" s="187"/>
      <c r="N2" s="187"/>
      <c r="O2" s="187"/>
      <c r="P2" s="275"/>
    </row>
    <row r="3" spans="1:16" ht="12.75">
      <c r="A3" s="276" t="s">
        <v>65</v>
      </c>
      <c r="B3" s="275"/>
      <c r="C3" s="275"/>
      <c r="D3" s="275"/>
      <c r="E3" s="275"/>
      <c r="F3" s="275"/>
      <c r="G3" s="275"/>
      <c r="H3" s="275"/>
      <c r="I3" s="275"/>
      <c r="J3" s="275"/>
      <c r="K3" s="275"/>
      <c r="L3" s="275"/>
      <c r="M3" s="275"/>
      <c r="N3" s="275"/>
      <c r="O3" s="275"/>
      <c r="P3" s="275"/>
    </row>
    <row r="4" spans="1:16" ht="12.75">
      <c r="A4" s="277"/>
      <c r="B4" s="275"/>
      <c r="C4" s="275"/>
      <c r="D4" s="275"/>
      <c r="E4" s="275"/>
      <c r="F4" s="275"/>
      <c r="G4" s="275"/>
      <c r="H4" s="275"/>
      <c r="I4" s="275"/>
      <c r="J4" s="275"/>
      <c r="K4" s="275"/>
      <c r="L4" s="275"/>
      <c r="M4" s="275"/>
      <c r="N4" s="275"/>
      <c r="O4" s="275"/>
      <c r="P4" s="275"/>
    </row>
    <row r="5" ht="12.75">
      <c r="N5" s="186" t="s">
        <v>100</v>
      </c>
    </row>
    <row r="6" spans="2:15" ht="18">
      <c r="B6" s="278" t="s">
        <v>101</v>
      </c>
      <c r="C6" s="278"/>
      <c r="D6" s="278"/>
      <c r="E6" s="278"/>
      <c r="F6" s="278"/>
      <c r="G6" s="278"/>
      <c r="H6" s="278"/>
      <c r="I6" s="278"/>
      <c r="J6" s="278"/>
      <c r="K6" s="278"/>
      <c r="L6" s="278"/>
      <c r="M6" s="278"/>
      <c r="N6" s="278"/>
      <c r="O6" s="278"/>
    </row>
    <row r="7" spans="2:15" ht="15">
      <c r="B7" s="432"/>
      <c r="C7" s="432"/>
      <c r="D7" s="432"/>
      <c r="E7" s="432"/>
      <c r="F7" s="432"/>
      <c r="G7" s="432"/>
      <c r="H7" s="432"/>
      <c r="I7" s="432"/>
      <c r="J7" s="432"/>
      <c r="K7" s="432"/>
      <c r="L7" s="432"/>
      <c r="M7" s="432"/>
      <c r="N7" s="432"/>
      <c r="O7" s="432"/>
    </row>
    <row r="8" spans="2:15" ht="15">
      <c r="B8" s="279" t="s">
        <v>102</v>
      </c>
      <c r="C8" s="279"/>
      <c r="D8" s="279"/>
      <c r="E8" s="279"/>
      <c r="F8" s="279"/>
      <c r="G8" s="279"/>
      <c r="H8" s="279"/>
      <c r="I8" s="279"/>
      <c r="J8" s="279"/>
      <c r="K8" s="279"/>
      <c r="L8" s="279"/>
      <c r="M8" s="279"/>
      <c r="N8" s="279"/>
      <c r="O8" s="279"/>
    </row>
    <row r="9" spans="2:15" ht="15">
      <c r="B9" s="280"/>
      <c r="C9" s="280"/>
      <c r="D9" s="280"/>
      <c r="E9" s="280"/>
      <c r="F9" s="281" t="s">
        <v>103</v>
      </c>
      <c r="G9" s="282"/>
      <c r="H9" s="282"/>
      <c r="I9" s="282"/>
      <c r="J9" s="282"/>
      <c r="K9" s="283"/>
      <c r="L9" s="280"/>
      <c r="M9" s="280"/>
      <c r="N9" s="280"/>
      <c r="O9" s="280"/>
    </row>
    <row r="10" spans="2:15" ht="63.75">
      <c r="B10" s="284" t="s">
        <v>104</v>
      </c>
      <c r="C10" s="284" t="s">
        <v>105</v>
      </c>
      <c r="D10" s="284" t="s">
        <v>106</v>
      </c>
      <c r="E10" s="284" t="s">
        <v>107</v>
      </c>
      <c r="F10" s="285" t="s">
        <v>80</v>
      </c>
      <c r="G10" s="285" t="s">
        <v>81</v>
      </c>
      <c r="H10" s="285" t="s">
        <v>82</v>
      </c>
      <c r="I10" s="285" t="s">
        <v>83</v>
      </c>
      <c r="J10" s="285" t="s">
        <v>84</v>
      </c>
      <c r="K10" s="285" t="s">
        <v>85</v>
      </c>
      <c r="L10" s="284" t="s">
        <v>108</v>
      </c>
      <c r="M10" s="284" t="s">
        <v>109</v>
      </c>
      <c r="N10" s="284" t="s">
        <v>110</v>
      </c>
      <c r="O10" s="284" t="s">
        <v>111</v>
      </c>
    </row>
    <row r="11" spans="2:15" ht="12.75">
      <c r="B11" s="286"/>
      <c r="C11" s="287"/>
      <c r="D11" s="287"/>
      <c r="E11" s="213"/>
      <c r="F11" s="213"/>
      <c r="G11" s="213"/>
      <c r="H11" s="213"/>
      <c r="I11" s="213"/>
      <c r="J11" s="213"/>
      <c r="K11" s="291">
        <f>SUM(F11:J11)</f>
        <v>0</v>
      </c>
      <c r="L11" s="291">
        <f>N11-M11</f>
        <v>0</v>
      </c>
      <c r="M11" s="213"/>
      <c r="N11" s="291">
        <f>((C11*E11)+(D11*K11))*12</f>
        <v>0</v>
      </c>
      <c r="O11" s="286"/>
    </row>
    <row r="12" spans="2:15" ht="12.75">
      <c r="B12" s="209"/>
      <c r="C12" s="287"/>
      <c r="D12" s="287"/>
      <c r="E12" s="213"/>
      <c r="F12" s="213"/>
      <c r="G12" s="213"/>
      <c r="H12" s="213"/>
      <c r="I12" s="213"/>
      <c r="J12" s="213"/>
      <c r="K12" s="291">
        <f aca="true" t="shared" si="0" ref="K12:K20">SUM(F12:J12)</f>
        <v>0</v>
      </c>
      <c r="L12" s="291">
        <f aca="true" t="shared" si="1" ref="L12:L20">N12-M12</f>
        <v>0</v>
      </c>
      <c r="M12" s="213"/>
      <c r="N12" s="291">
        <f aca="true" t="shared" si="2" ref="N12:N20">((C12*E12)+(D12*K12))*12</f>
        <v>0</v>
      </c>
      <c r="O12" s="209"/>
    </row>
    <row r="13" spans="2:15" ht="12.75">
      <c r="B13" s="209"/>
      <c r="C13" s="287"/>
      <c r="D13" s="287"/>
      <c r="E13" s="213"/>
      <c r="F13" s="213"/>
      <c r="G13" s="213"/>
      <c r="H13" s="213"/>
      <c r="I13" s="213"/>
      <c r="J13" s="213"/>
      <c r="K13" s="291">
        <f t="shared" si="0"/>
        <v>0</v>
      </c>
      <c r="L13" s="291">
        <f t="shared" si="1"/>
        <v>0</v>
      </c>
      <c r="M13" s="213"/>
      <c r="N13" s="291">
        <f t="shared" si="2"/>
        <v>0</v>
      </c>
      <c r="O13" s="209"/>
    </row>
    <row r="14" spans="2:15" ht="12.75">
      <c r="B14" s="209"/>
      <c r="C14" s="287"/>
      <c r="D14" s="287"/>
      <c r="E14" s="213"/>
      <c r="F14" s="213"/>
      <c r="G14" s="213"/>
      <c r="H14" s="213"/>
      <c r="I14" s="213"/>
      <c r="J14" s="213"/>
      <c r="K14" s="291">
        <f t="shared" si="0"/>
        <v>0</v>
      </c>
      <c r="L14" s="291">
        <f t="shared" si="1"/>
        <v>0</v>
      </c>
      <c r="M14" s="213"/>
      <c r="N14" s="291">
        <f t="shared" si="2"/>
        <v>0</v>
      </c>
      <c r="O14" s="209"/>
    </row>
    <row r="15" spans="2:15" ht="12.75">
      <c r="B15" s="209"/>
      <c r="C15" s="287"/>
      <c r="D15" s="287"/>
      <c r="E15" s="213"/>
      <c r="F15" s="213"/>
      <c r="G15" s="213"/>
      <c r="H15" s="213"/>
      <c r="I15" s="213"/>
      <c r="J15" s="213"/>
      <c r="K15" s="291">
        <f t="shared" si="0"/>
        <v>0</v>
      </c>
      <c r="L15" s="291">
        <f t="shared" si="1"/>
        <v>0</v>
      </c>
      <c r="M15" s="213"/>
      <c r="N15" s="291">
        <f t="shared" si="2"/>
        <v>0</v>
      </c>
      <c r="O15" s="209"/>
    </row>
    <row r="16" spans="2:15" ht="12.75">
      <c r="B16" s="209"/>
      <c r="C16" s="287"/>
      <c r="D16" s="287"/>
      <c r="E16" s="213"/>
      <c r="F16" s="213"/>
      <c r="G16" s="213"/>
      <c r="H16" s="213"/>
      <c r="I16" s="213"/>
      <c r="J16" s="213"/>
      <c r="K16" s="291">
        <f t="shared" si="0"/>
        <v>0</v>
      </c>
      <c r="L16" s="291">
        <f t="shared" si="1"/>
        <v>0</v>
      </c>
      <c r="M16" s="213"/>
      <c r="N16" s="291">
        <f t="shared" si="2"/>
        <v>0</v>
      </c>
      <c r="O16" s="209"/>
    </row>
    <row r="17" spans="2:15" ht="12.75">
      <c r="B17" s="209"/>
      <c r="C17" s="287"/>
      <c r="D17" s="287"/>
      <c r="E17" s="213"/>
      <c r="F17" s="213"/>
      <c r="G17" s="213"/>
      <c r="H17" s="213"/>
      <c r="I17" s="213"/>
      <c r="J17" s="213"/>
      <c r="K17" s="291">
        <f t="shared" si="0"/>
        <v>0</v>
      </c>
      <c r="L17" s="291">
        <f t="shared" si="1"/>
        <v>0</v>
      </c>
      <c r="M17" s="213"/>
      <c r="N17" s="291">
        <f t="shared" si="2"/>
        <v>0</v>
      </c>
      <c r="O17" s="209"/>
    </row>
    <row r="18" spans="2:15" ht="12.75">
      <c r="B18" s="209"/>
      <c r="C18" s="287"/>
      <c r="D18" s="287"/>
      <c r="E18" s="213"/>
      <c r="F18" s="213"/>
      <c r="G18" s="213"/>
      <c r="H18" s="213"/>
      <c r="I18" s="213"/>
      <c r="J18" s="213"/>
      <c r="K18" s="291">
        <f t="shared" si="0"/>
        <v>0</v>
      </c>
      <c r="L18" s="291">
        <f t="shared" si="1"/>
        <v>0</v>
      </c>
      <c r="M18" s="213"/>
      <c r="N18" s="291">
        <f t="shared" si="2"/>
        <v>0</v>
      </c>
      <c r="O18" s="209"/>
    </row>
    <row r="19" spans="2:15" ht="12.75">
      <c r="B19" s="209"/>
      <c r="C19" s="287"/>
      <c r="D19" s="287"/>
      <c r="E19" s="213"/>
      <c r="F19" s="213"/>
      <c r="G19" s="213"/>
      <c r="H19" s="213"/>
      <c r="I19" s="213"/>
      <c r="J19" s="213"/>
      <c r="K19" s="291">
        <f t="shared" si="0"/>
        <v>0</v>
      </c>
      <c r="L19" s="291">
        <f t="shared" si="1"/>
        <v>0</v>
      </c>
      <c r="M19" s="213"/>
      <c r="N19" s="291">
        <f t="shared" si="2"/>
        <v>0</v>
      </c>
      <c r="O19" s="209"/>
    </row>
    <row r="20" spans="2:15" ht="12.75">
      <c r="B20" s="209"/>
      <c r="C20" s="287"/>
      <c r="D20" s="287"/>
      <c r="E20" s="213"/>
      <c r="F20" s="213"/>
      <c r="G20" s="213"/>
      <c r="H20" s="213"/>
      <c r="I20" s="213"/>
      <c r="J20" s="213"/>
      <c r="K20" s="291">
        <f t="shared" si="0"/>
        <v>0</v>
      </c>
      <c r="L20" s="291">
        <f t="shared" si="1"/>
        <v>0</v>
      </c>
      <c r="M20" s="213"/>
      <c r="N20" s="291">
        <f t="shared" si="2"/>
        <v>0</v>
      </c>
      <c r="O20" s="209"/>
    </row>
    <row r="21" spans="2:15" ht="12.75">
      <c r="B21" s="204" t="s">
        <v>112</v>
      </c>
      <c r="C21" s="288"/>
      <c r="D21" s="288"/>
      <c r="E21" s="206"/>
      <c r="F21" s="206"/>
      <c r="G21" s="206"/>
      <c r="H21" s="206"/>
      <c r="I21" s="206"/>
      <c r="J21" s="206"/>
      <c r="K21" s="206"/>
      <c r="L21" s="206"/>
      <c r="M21" s="206"/>
      <c r="N21" s="206"/>
      <c r="O21" s="289"/>
    </row>
    <row r="22" spans="2:15" ht="12.75">
      <c r="B22" s="292" t="str">
        <f>CONCATENATE("Total, ",COUNT(C11:C21)," Positions")</f>
        <v>Total, 0 Positions</v>
      </c>
      <c r="C22" s="271">
        <f>SUM(C11:C21)</f>
        <v>0</v>
      </c>
      <c r="D22" s="271">
        <f>SUM(D11:D21)</f>
        <v>0</v>
      </c>
      <c r="E22" s="272" t="str">
        <f>IF(SUM($C11:$C21)=0,"n/a",SUMPRODUCT($C11:$C21,E11:E21))</f>
        <v>n/a</v>
      </c>
      <c r="F22" s="272" t="str">
        <f>IF(SUM($D11:$D21)=0,"n/a",SUMPRODUCT($D11:$D21,F11:F21))</f>
        <v>n/a</v>
      </c>
      <c r="G22" s="272" t="str">
        <f>IF(SUM($D11:$D21)=0,"n/a",SUMPRODUCT($D11:$D21,G11:G21))</f>
        <v>n/a</v>
      </c>
      <c r="H22" s="272" t="str">
        <f>IF(SUM($D11:$D21)=0,"n/a",SUMPRODUCT($C11:$C21,H11:H21))</f>
        <v>n/a</v>
      </c>
      <c r="I22" s="272" t="str">
        <f>IF(SUM($D11:$D21)=0,"n/a",SUMPRODUCT($C11:$C21,I11:I21))</f>
        <v>n/a</v>
      </c>
      <c r="J22" s="272" t="str">
        <f>IF(SUM($D11:$D21)=0,"n/a",SUMPRODUCT($D11:$D21,J11:J21))</f>
        <v>n/a</v>
      </c>
      <c r="K22" s="272">
        <f>SUM(K11:K21)</f>
        <v>0</v>
      </c>
      <c r="L22" s="272">
        <f>SUM(L11:L21)</f>
        <v>0</v>
      </c>
      <c r="M22" s="272">
        <f>SUM(M11:M21)</f>
        <v>0</v>
      </c>
      <c r="N22" s="272">
        <f>SUM(N11:N21)</f>
        <v>0</v>
      </c>
      <c r="O22" s="257"/>
    </row>
    <row r="26" spans="2:15" ht="15">
      <c r="B26" s="279" t="s">
        <v>113</v>
      </c>
      <c r="C26" s="279"/>
      <c r="D26" s="279"/>
      <c r="E26" s="279"/>
      <c r="F26" s="279"/>
      <c r="G26" s="279"/>
      <c r="H26" s="279"/>
      <c r="I26" s="279"/>
      <c r="J26" s="279"/>
      <c r="K26" s="279"/>
      <c r="L26" s="279"/>
      <c r="M26" s="279"/>
      <c r="N26" s="279"/>
      <c r="O26" s="279"/>
    </row>
    <row r="27" spans="2:15" ht="15">
      <c r="B27" s="280"/>
      <c r="C27" s="280"/>
      <c r="D27" s="280"/>
      <c r="E27" s="280"/>
      <c r="F27" s="281" t="s">
        <v>103</v>
      </c>
      <c r="G27" s="282"/>
      <c r="H27" s="282"/>
      <c r="I27" s="282"/>
      <c r="J27" s="282"/>
      <c r="K27" s="283"/>
      <c r="L27" s="280"/>
      <c r="M27" s="280"/>
      <c r="N27" s="280"/>
      <c r="O27" s="280"/>
    </row>
    <row r="28" spans="2:15" ht="63.75">
      <c r="B28" s="284" t="s">
        <v>104</v>
      </c>
      <c r="C28" s="284" t="s">
        <v>105</v>
      </c>
      <c r="D28" s="284" t="s">
        <v>106</v>
      </c>
      <c r="E28" s="284" t="s">
        <v>107</v>
      </c>
      <c r="F28" s="285" t="s">
        <v>80</v>
      </c>
      <c r="G28" s="285" t="s">
        <v>81</v>
      </c>
      <c r="H28" s="285" t="s">
        <v>82</v>
      </c>
      <c r="I28" s="285" t="s">
        <v>83</v>
      </c>
      <c r="J28" s="285" t="s">
        <v>84</v>
      </c>
      <c r="K28" s="285" t="s">
        <v>85</v>
      </c>
      <c r="L28" s="284" t="s">
        <v>108</v>
      </c>
      <c r="M28" s="284" t="s">
        <v>109</v>
      </c>
      <c r="N28" s="284" t="s">
        <v>110</v>
      </c>
      <c r="O28" s="284" t="s">
        <v>111</v>
      </c>
    </row>
    <row r="29" spans="2:15" ht="12.75">
      <c r="B29" s="286"/>
      <c r="C29" s="287"/>
      <c r="D29" s="287"/>
      <c r="E29" s="213"/>
      <c r="F29" s="213"/>
      <c r="G29" s="213"/>
      <c r="H29" s="213"/>
      <c r="I29" s="213"/>
      <c r="J29" s="213"/>
      <c r="K29" s="291">
        <f aca="true" t="shared" si="3" ref="K29:K38">SUM(F29:J29)</f>
        <v>0</v>
      </c>
      <c r="L29" s="291">
        <f aca="true" t="shared" si="4" ref="L29:L38">N29-M29</f>
        <v>0</v>
      </c>
      <c r="M29" s="213"/>
      <c r="N29" s="291">
        <f aca="true" t="shared" si="5" ref="N29:N38">((C29*E29)+(D29*K29))*12</f>
        <v>0</v>
      </c>
      <c r="O29" s="286"/>
    </row>
    <row r="30" spans="2:15" ht="12.75">
      <c r="B30" s="286"/>
      <c r="C30" s="287"/>
      <c r="D30" s="287"/>
      <c r="E30" s="213"/>
      <c r="F30" s="213"/>
      <c r="G30" s="213"/>
      <c r="H30" s="213"/>
      <c r="I30" s="213"/>
      <c r="J30" s="213"/>
      <c r="K30" s="291">
        <f t="shared" si="3"/>
        <v>0</v>
      </c>
      <c r="L30" s="291">
        <f t="shared" si="4"/>
        <v>0</v>
      </c>
      <c r="M30" s="213"/>
      <c r="N30" s="291">
        <f t="shared" si="5"/>
        <v>0</v>
      </c>
      <c r="O30" s="286"/>
    </row>
    <row r="31" spans="2:15" ht="12.75">
      <c r="B31" s="209"/>
      <c r="C31" s="287"/>
      <c r="D31" s="287"/>
      <c r="E31" s="213"/>
      <c r="F31" s="213"/>
      <c r="G31" s="213"/>
      <c r="H31" s="213"/>
      <c r="I31" s="213"/>
      <c r="J31" s="213"/>
      <c r="K31" s="291">
        <f t="shared" si="3"/>
        <v>0</v>
      </c>
      <c r="L31" s="291">
        <f t="shared" si="4"/>
        <v>0</v>
      </c>
      <c r="M31" s="213"/>
      <c r="N31" s="291">
        <f t="shared" si="5"/>
        <v>0</v>
      </c>
      <c r="O31" s="286"/>
    </row>
    <row r="32" spans="2:15" ht="12.75">
      <c r="B32" s="209"/>
      <c r="C32" s="287"/>
      <c r="D32" s="287"/>
      <c r="E32" s="213"/>
      <c r="F32" s="213"/>
      <c r="G32" s="213"/>
      <c r="H32" s="213"/>
      <c r="I32" s="213"/>
      <c r="J32" s="213"/>
      <c r="K32" s="291">
        <f t="shared" si="3"/>
        <v>0</v>
      </c>
      <c r="L32" s="291">
        <f t="shared" si="4"/>
        <v>0</v>
      </c>
      <c r="M32" s="213"/>
      <c r="N32" s="291">
        <f t="shared" si="5"/>
        <v>0</v>
      </c>
      <c r="O32" s="209"/>
    </row>
    <row r="33" spans="2:15" ht="12.75">
      <c r="B33" s="209"/>
      <c r="C33" s="287"/>
      <c r="D33" s="287"/>
      <c r="E33" s="213"/>
      <c r="F33" s="213"/>
      <c r="G33" s="213"/>
      <c r="H33" s="213"/>
      <c r="I33" s="213"/>
      <c r="J33" s="213"/>
      <c r="K33" s="291">
        <f t="shared" si="3"/>
        <v>0</v>
      </c>
      <c r="L33" s="291">
        <f t="shared" si="4"/>
        <v>0</v>
      </c>
      <c r="M33" s="213"/>
      <c r="N33" s="291">
        <f t="shared" si="5"/>
        <v>0</v>
      </c>
      <c r="O33" s="209"/>
    </row>
    <row r="34" spans="2:15" ht="12.75">
      <c r="B34" s="209"/>
      <c r="C34" s="287"/>
      <c r="D34" s="287"/>
      <c r="E34" s="213"/>
      <c r="F34" s="213"/>
      <c r="G34" s="213"/>
      <c r="H34" s="213"/>
      <c r="I34" s="213"/>
      <c r="J34" s="213"/>
      <c r="K34" s="291">
        <f t="shared" si="3"/>
        <v>0</v>
      </c>
      <c r="L34" s="291">
        <f t="shared" si="4"/>
        <v>0</v>
      </c>
      <c r="M34" s="213"/>
      <c r="N34" s="291">
        <f t="shared" si="5"/>
        <v>0</v>
      </c>
      <c r="O34" s="209"/>
    </row>
    <row r="35" spans="2:15" ht="12.75">
      <c r="B35" s="209"/>
      <c r="C35" s="287"/>
      <c r="D35" s="287"/>
      <c r="E35" s="213"/>
      <c r="F35" s="213"/>
      <c r="G35" s="213"/>
      <c r="H35" s="213"/>
      <c r="I35" s="213"/>
      <c r="J35" s="213"/>
      <c r="K35" s="291">
        <f t="shared" si="3"/>
        <v>0</v>
      </c>
      <c r="L35" s="291">
        <f t="shared" si="4"/>
        <v>0</v>
      </c>
      <c r="M35" s="213"/>
      <c r="N35" s="291">
        <f t="shared" si="5"/>
        <v>0</v>
      </c>
      <c r="O35" s="209"/>
    </row>
    <row r="36" spans="2:15" ht="12.75">
      <c r="B36" s="209"/>
      <c r="C36" s="287"/>
      <c r="D36" s="287"/>
      <c r="E36" s="213"/>
      <c r="F36" s="213"/>
      <c r="G36" s="213"/>
      <c r="H36" s="213"/>
      <c r="I36" s="213"/>
      <c r="J36" s="213"/>
      <c r="K36" s="291">
        <f t="shared" si="3"/>
        <v>0</v>
      </c>
      <c r="L36" s="291">
        <f t="shared" si="4"/>
        <v>0</v>
      </c>
      <c r="M36" s="213"/>
      <c r="N36" s="291">
        <f t="shared" si="5"/>
        <v>0</v>
      </c>
      <c r="O36" s="209"/>
    </row>
    <row r="37" spans="2:15" ht="12.75">
      <c r="B37" s="209"/>
      <c r="C37" s="287"/>
      <c r="D37" s="287"/>
      <c r="E37" s="213"/>
      <c r="F37" s="213"/>
      <c r="G37" s="213"/>
      <c r="H37" s="213"/>
      <c r="I37" s="213"/>
      <c r="J37" s="213"/>
      <c r="K37" s="291">
        <f t="shared" si="3"/>
        <v>0</v>
      </c>
      <c r="L37" s="291">
        <f t="shared" si="4"/>
        <v>0</v>
      </c>
      <c r="M37" s="213"/>
      <c r="N37" s="291">
        <f t="shared" si="5"/>
        <v>0</v>
      </c>
      <c r="O37" s="209"/>
    </row>
    <row r="38" spans="2:15" ht="12.75">
      <c r="B38" s="209"/>
      <c r="C38" s="287"/>
      <c r="D38" s="287"/>
      <c r="E38" s="213"/>
      <c r="F38" s="213"/>
      <c r="G38" s="213"/>
      <c r="H38" s="213"/>
      <c r="I38" s="213"/>
      <c r="J38" s="213"/>
      <c r="K38" s="291">
        <f t="shared" si="3"/>
        <v>0</v>
      </c>
      <c r="L38" s="291">
        <f t="shared" si="4"/>
        <v>0</v>
      </c>
      <c r="M38" s="213"/>
      <c r="N38" s="291">
        <f t="shared" si="5"/>
        <v>0</v>
      </c>
      <c r="O38" s="209"/>
    </row>
    <row r="39" spans="2:15" ht="12.75">
      <c r="B39" s="204" t="s">
        <v>112</v>
      </c>
      <c r="C39" s="288"/>
      <c r="D39" s="288"/>
      <c r="E39" s="206"/>
      <c r="F39" s="206"/>
      <c r="G39" s="206"/>
      <c r="H39" s="206"/>
      <c r="I39" s="206"/>
      <c r="J39" s="206"/>
      <c r="K39" s="206"/>
      <c r="L39" s="206"/>
      <c r="M39" s="206"/>
      <c r="N39" s="206"/>
      <c r="O39" s="289"/>
    </row>
    <row r="40" spans="2:15" ht="12.75">
      <c r="B40" s="292" t="str">
        <f>CONCATENATE("Total, ",COUNT(C29:C39)," Positions")</f>
        <v>Total, 0 Positions</v>
      </c>
      <c r="C40" s="271">
        <f>SUM(C29:C39)</f>
        <v>0</v>
      </c>
      <c r="D40" s="271">
        <f>SUM(D29:D39)</f>
        <v>0</v>
      </c>
      <c r="E40" s="272" t="str">
        <f aca="true" t="shared" si="6" ref="E40:J40">IF(SUM($C29:$C39)=0,"n/a",SUMPRODUCT($C29:$C39,E29:E39))</f>
        <v>n/a</v>
      </c>
      <c r="F40" s="272" t="str">
        <f t="shared" si="6"/>
        <v>n/a</v>
      </c>
      <c r="G40" s="272" t="str">
        <f t="shared" si="6"/>
        <v>n/a</v>
      </c>
      <c r="H40" s="272" t="str">
        <f t="shared" si="6"/>
        <v>n/a</v>
      </c>
      <c r="I40" s="272" t="str">
        <f t="shared" si="6"/>
        <v>n/a</v>
      </c>
      <c r="J40" s="272" t="str">
        <f t="shared" si="6"/>
        <v>n/a</v>
      </c>
      <c r="K40" s="272" t="str">
        <f>IF(SUM($C29:$C39)=0,"0",SUMPRODUCT($C29:$C39,K29:K39))</f>
        <v>0</v>
      </c>
      <c r="L40" s="272" t="str">
        <f>IF(SUM($C29:$C39)=0,"0",SUMPRODUCT($C29:$C39,L29:L39))</f>
        <v>0</v>
      </c>
      <c r="M40" s="272">
        <f>SUM(M29:M39)</f>
        <v>0</v>
      </c>
      <c r="N40" s="272">
        <f>SUM(N29:N39)</f>
        <v>0</v>
      </c>
      <c r="O40" s="257"/>
    </row>
    <row r="44" ht="15">
      <c r="B44" s="290" t="s">
        <v>114</v>
      </c>
    </row>
    <row r="45" spans="2:15" ht="123.75" customHeight="1">
      <c r="B45" s="476"/>
      <c r="C45" s="477"/>
      <c r="D45" s="477"/>
      <c r="E45" s="477"/>
      <c r="F45" s="477"/>
      <c r="G45" s="477"/>
      <c r="H45" s="477"/>
      <c r="I45" s="477"/>
      <c r="J45" s="477"/>
      <c r="K45" s="477"/>
      <c r="L45" s="477"/>
      <c r="M45" s="477"/>
      <c r="N45" s="477"/>
      <c r="O45" s="478"/>
    </row>
  </sheetData>
  <sheetProtection/>
  <mergeCells count="1">
    <mergeCell ref="B45:O45"/>
  </mergeCells>
  <dataValidations count="1">
    <dataValidation type="decimal" allowBlank="1" showInputMessage="1" showErrorMessage="1" sqref="C11:M20 C29:M38">
      <formula1>0</formula1>
      <formula2>999999999</formula2>
    </dataValidation>
  </dataValidations>
  <printOptions horizontalCentered="1"/>
  <pageMargins left="0.18" right="0.19" top="1" bottom="0.46" header="0.21" footer="0.5"/>
  <pageSetup fitToHeight="1" fitToWidth="1" horizontalDpi="600" verticalDpi="600" orientation="landscape" scale="54" r:id="rId1"/>
</worksheet>
</file>

<file path=xl/worksheets/sheet8.xml><?xml version="1.0" encoding="utf-8"?>
<worksheet xmlns="http://schemas.openxmlformats.org/spreadsheetml/2006/main" xmlns:r="http://schemas.openxmlformats.org/officeDocument/2006/relationships">
  <sheetPr>
    <pageSetUpPr fitToPage="1"/>
  </sheetPr>
  <dimension ref="A1:M29"/>
  <sheetViews>
    <sheetView showGridLines="0" zoomScalePageLayoutView="0" workbookViewId="0" topLeftCell="A1">
      <pane xSplit="2" ySplit="9" topLeftCell="C24" activePane="bottomRight" state="frozen"/>
      <selection pane="topLeft" activeCell="A1" sqref="A1"/>
      <selection pane="topRight" activeCell="N33" sqref="N33"/>
      <selection pane="bottomLeft" activeCell="N33" sqref="N33"/>
      <selection pane="bottomRight" activeCell="J17" sqref="J17"/>
    </sheetView>
  </sheetViews>
  <sheetFormatPr defaultColWidth="9.140625" defaultRowHeight="12.75"/>
  <cols>
    <col min="1" max="1" width="9.140625" style="219" customWidth="1"/>
    <col min="2" max="2" width="53.28125" style="219" customWidth="1"/>
    <col min="3" max="3" width="10.28125" style="219" bestFit="1" customWidth="1"/>
    <col min="4" max="5" width="9.140625" style="219" customWidth="1"/>
    <col min="6" max="6" width="14.28125" style="219" customWidth="1"/>
    <col min="7" max="7" width="11.28125" style="219" bestFit="1" customWidth="1"/>
    <col min="8" max="8" width="13.28125" style="219" customWidth="1"/>
    <col min="9" max="16384" width="9.140625" style="219" customWidth="1"/>
  </cols>
  <sheetData>
    <row r="1" spans="1:9" ht="12.75">
      <c r="A1" s="182" t="str">
        <f>CONCATENATE("DJJ Solicitation #: ",'Provider Info &amp; Instructions'!$C$4)</f>
        <v>DJJ Solicitation #: RFP#10701</v>
      </c>
      <c r="I1" s="183" t="str">
        <f>CONCATENATE('Provider Info &amp; Instructions'!$C$3," v",'Provider Info &amp; Instructions'!$C$8)</f>
        <v>&lt;Enter provider name&gt; v&lt;Enter version number, e.g., 1, 2, 3&gt;</v>
      </c>
    </row>
    <row r="2" spans="1:9" ht="12.75">
      <c r="A2" s="187" t="s">
        <v>115</v>
      </c>
      <c r="B2" s="187"/>
      <c r="C2" s="187"/>
      <c r="D2" s="187"/>
      <c r="E2" s="187"/>
      <c r="F2" s="187"/>
      <c r="G2" s="187"/>
      <c r="H2" s="187"/>
      <c r="I2" s="187"/>
    </row>
    <row r="3" spans="1:9" ht="12.75">
      <c r="A3" s="187" t="s">
        <v>116</v>
      </c>
      <c r="B3" s="187"/>
      <c r="C3" s="187"/>
      <c r="D3" s="187"/>
      <c r="E3" s="187"/>
      <c r="F3" s="187"/>
      <c r="G3" s="187"/>
      <c r="H3" s="187"/>
      <c r="I3" s="187"/>
    </row>
    <row r="4" spans="1:9" ht="12.75">
      <c r="A4" s="187" t="s">
        <v>21</v>
      </c>
      <c r="B4" s="187"/>
      <c r="C4" s="187"/>
      <c r="D4" s="187"/>
      <c r="E4" s="187"/>
      <c r="F4" s="187"/>
      <c r="G4" s="187"/>
      <c r="H4" s="187"/>
      <c r="I4" s="187"/>
    </row>
    <row r="6" spans="1:8" ht="12.75">
      <c r="A6" s="457" t="s">
        <v>57</v>
      </c>
      <c r="B6" s="427">
        <v>1</v>
      </c>
      <c r="C6" s="427">
        <v>2</v>
      </c>
      <c r="D6" s="427">
        <v>3</v>
      </c>
      <c r="E6" s="427">
        <v>4</v>
      </c>
      <c r="F6" s="427">
        <v>5</v>
      </c>
      <c r="G6" s="427">
        <v>6</v>
      </c>
      <c r="H6" s="427">
        <v>7</v>
      </c>
    </row>
    <row r="7" spans="1:8" ht="20.25" customHeight="1">
      <c r="A7" s="483"/>
      <c r="B7" s="458" t="s">
        <v>117</v>
      </c>
      <c r="C7" s="458"/>
      <c r="D7" s="458"/>
      <c r="E7" s="458"/>
      <c r="F7" s="458"/>
      <c r="G7" s="458"/>
      <c r="H7" s="458"/>
    </row>
    <row r="8" spans="1:8" ht="17.25" customHeight="1">
      <c r="A8" s="483"/>
      <c r="B8" s="454" t="s">
        <v>118</v>
      </c>
      <c r="C8" s="454" t="s">
        <v>23</v>
      </c>
      <c r="D8" s="454"/>
      <c r="E8" s="457" t="s">
        <v>49</v>
      </c>
      <c r="F8" s="457" t="s">
        <v>60</v>
      </c>
      <c r="G8" s="457" t="s">
        <v>51</v>
      </c>
      <c r="H8" s="454" t="s">
        <v>34</v>
      </c>
    </row>
    <row r="9" spans="1:8" ht="26.25" customHeight="1">
      <c r="A9" s="483"/>
      <c r="B9" s="484"/>
      <c r="C9" s="427" t="s">
        <v>29</v>
      </c>
      <c r="D9" s="427" t="s">
        <v>61</v>
      </c>
      <c r="E9" s="457"/>
      <c r="F9" s="457"/>
      <c r="G9" s="457"/>
      <c r="H9" s="454"/>
    </row>
    <row r="10" spans="1:8" s="197" customFormat="1" ht="18" customHeight="1">
      <c r="A10" s="437">
        <v>1</v>
      </c>
      <c r="B10" s="293"/>
      <c r="C10" s="294"/>
      <c r="D10" s="229"/>
      <c r="E10" s="229"/>
      <c r="F10" s="296">
        <f>H10-G10</f>
        <v>0</v>
      </c>
      <c r="G10" s="294"/>
      <c r="H10" s="296">
        <f>C10*E10</f>
        <v>0</v>
      </c>
    </row>
    <row r="11" spans="1:8" s="197" customFormat="1" ht="24.75" customHeight="1">
      <c r="A11" s="437">
        <v>2</v>
      </c>
      <c r="B11" s="293"/>
      <c r="C11" s="294"/>
      <c r="D11" s="229"/>
      <c r="E11" s="229"/>
      <c r="F11" s="296">
        <f aca="true" t="shared" si="0" ref="F11:F24">H11-G11</f>
        <v>0</v>
      </c>
      <c r="G11" s="294"/>
      <c r="H11" s="296">
        <f aca="true" t="shared" si="1" ref="H11:H24">C11*E11</f>
        <v>0</v>
      </c>
    </row>
    <row r="12" spans="1:8" s="197" customFormat="1" ht="18" customHeight="1">
      <c r="A12" s="437">
        <v>3</v>
      </c>
      <c r="B12" s="295"/>
      <c r="C12" s="294"/>
      <c r="D12" s="229"/>
      <c r="E12" s="229"/>
      <c r="F12" s="296">
        <f t="shared" si="0"/>
        <v>0</v>
      </c>
      <c r="G12" s="294"/>
      <c r="H12" s="296">
        <f t="shared" si="1"/>
        <v>0</v>
      </c>
    </row>
    <row r="13" spans="1:8" s="197" customFormat="1" ht="18" customHeight="1">
      <c r="A13" s="437">
        <v>4</v>
      </c>
      <c r="B13" s="295"/>
      <c r="C13" s="294"/>
      <c r="D13" s="229"/>
      <c r="E13" s="229"/>
      <c r="F13" s="296">
        <f t="shared" si="0"/>
        <v>0</v>
      </c>
      <c r="G13" s="294"/>
      <c r="H13" s="296">
        <f t="shared" si="1"/>
        <v>0</v>
      </c>
    </row>
    <row r="14" spans="1:8" s="197" customFormat="1" ht="18" customHeight="1">
      <c r="A14" s="437">
        <v>5</v>
      </c>
      <c r="B14" s="295"/>
      <c r="C14" s="294"/>
      <c r="D14" s="229"/>
      <c r="E14" s="229"/>
      <c r="F14" s="296">
        <f t="shared" si="0"/>
        <v>0</v>
      </c>
      <c r="G14" s="294"/>
      <c r="H14" s="296">
        <f t="shared" si="1"/>
        <v>0</v>
      </c>
    </row>
    <row r="15" spans="1:8" s="197" customFormat="1" ht="12.75">
      <c r="A15" s="437">
        <v>6</v>
      </c>
      <c r="B15" s="293"/>
      <c r="C15" s="294"/>
      <c r="D15" s="229"/>
      <c r="E15" s="229"/>
      <c r="F15" s="296">
        <f t="shared" si="0"/>
        <v>0</v>
      </c>
      <c r="G15" s="294"/>
      <c r="H15" s="296">
        <f t="shared" si="1"/>
        <v>0</v>
      </c>
    </row>
    <row r="16" spans="1:8" s="197" customFormat="1" ht="12.75">
      <c r="A16" s="437">
        <v>7</v>
      </c>
      <c r="B16" s="293"/>
      <c r="C16" s="294"/>
      <c r="D16" s="229"/>
      <c r="E16" s="229"/>
      <c r="F16" s="296">
        <f t="shared" si="0"/>
        <v>0</v>
      </c>
      <c r="G16" s="294"/>
      <c r="H16" s="296">
        <f t="shared" si="1"/>
        <v>0</v>
      </c>
    </row>
    <row r="17" spans="1:8" s="197" customFormat="1" ht="18" customHeight="1">
      <c r="A17" s="437">
        <v>8</v>
      </c>
      <c r="B17" s="293"/>
      <c r="C17" s="294"/>
      <c r="D17" s="229"/>
      <c r="E17" s="229"/>
      <c r="F17" s="296">
        <f t="shared" si="0"/>
        <v>0</v>
      </c>
      <c r="G17" s="294"/>
      <c r="H17" s="296">
        <f t="shared" si="1"/>
        <v>0</v>
      </c>
    </row>
    <row r="18" spans="1:8" s="197" customFormat="1" ht="12.75">
      <c r="A18" s="437">
        <v>9</v>
      </c>
      <c r="B18" s="293"/>
      <c r="C18" s="294"/>
      <c r="D18" s="229"/>
      <c r="E18" s="229"/>
      <c r="F18" s="296">
        <f t="shared" si="0"/>
        <v>0</v>
      </c>
      <c r="G18" s="294"/>
      <c r="H18" s="296">
        <f t="shared" si="1"/>
        <v>0</v>
      </c>
    </row>
    <row r="19" spans="1:8" s="197" customFormat="1" ht="18" customHeight="1">
      <c r="A19" s="437">
        <v>10</v>
      </c>
      <c r="B19" s="293"/>
      <c r="C19" s="294"/>
      <c r="D19" s="229"/>
      <c r="E19" s="229"/>
      <c r="F19" s="296">
        <f t="shared" si="0"/>
        <v>0</v>
      </c>
      <c r="G19" s="294"/>
      <c r="H19" s="296">
        <f t="shared" si="1"/>
        <v>0</v>
      </c>
    </row>
    <row r="20" spans="1:8" s="197" customFormat="1" ht="18" customHeight="1">
      <c r="A20" s="437">
        <v>11</v>
      </c>
      <c r="B20" s="293"/>
      <c r="C20" s="294"/>
      <c r="D20" s="229"/>
      <c r="E20" s="229"/>
      <c r="F20" s="296">
        <f t="shared" si="0"/>
        <v>0</v>
      </c>
      <c r="G20" s="294"/>
      <c r="H20" s="296">
        <f t="shared" si="1"/>
        <v>0</v>
      </c>
    </row>
    <row r="21" spans="1:8" s="197" customFormat="1" ht="18" customHeight="1">
      <c r="A21" s="437">
        <v>12</v>
      </c>
      <c r="B21" s="293"/>
      <c r="C21" s="294"/>
      <c r="D21" s="229"/>
      <c r="E21" s="229"/>
      <c r="F21" s="296">
        <f t="shared" si="0"/>
        <v>0</v>
      </c>
      <c r="G21" s="294"/>
      <c r="H21" s="296">
        <f t="shared" si="1"/>
        <v>0</v>
      </c>
    </row>
    <row r="22" spans="1:8" s="197" customFormat="1" ht="12.75">
      <c r="A22" s="437">
        <v>13</v>
      </c>
      <c r="B22" s="293"/>
      <c r="C22" s="294"/>
      <c r="D22" s="229"/>
      <c r="E22" s="229"/>
      <c r="F22" s="296">
        <f t="shared" si="0"/>
        <v>0</v>
      </c>
      <c r="G22" s="294"/>
      <c r="H22" s="296">
        <f t="shared" si="1"/>
        <v>0</v>
      </c>
    </row>
    <row r="23" spans="1:8" s="197" customFormat="1" ht="12.75">
      <c r="A23" s="437">
        <v>14</v>
      </c>
      <c r="B23" s="293"/>
      <c r="C23" s="294"/>
      <c r="D23" s="229"/>
      <c r="E23" s="229"/>
      <c r="F23" s="296">
        <f t="shared" si="0"/>
        <v>0</v>
      </c>
      <c r="G23" s="294"/>
      <c r="H23" s="296">
        <f t="shared" si="1"/>
        <v>0</v>
      </c>
    </row>
    <row r="24" spans="1:8" s="197" customFormat="1" ht="27" customHeight="1">
      <c r="A24" s="437">
        <v>15</v>
      </c>
      <c r="B24" s="293"/>
      <c r="C24" s="294"/>
      <c r="D24" s="229"/>
      <c r="E24" s="229"/>
      <c r="F24" s="296">
        <f t="shared" si="0"/>
        <v>0</v>
      </c>
      <c r="G24" s="294"/>
      <c r="H24" s="296">
        <f t="shared" si="1"/>
        <v>0</v>
      </c>
    </row>
    <row r="25" spans="1:8" ht="18" customHeight="1">
      <c r="A25" s="479" t="s">
        <v>119</v>
      </c>
      <c r="B25" s="480"/>
      <c r="C25" s="372"/>
      <c r="D25" s="373"/>
      <c r="E25" s="373"/>
      <c r="F25" s="374">
        <f>SUM(F10:F24)</f>
        <v>0</v>
      </c>
      <c r="G25" s="374">
        <f>SUM(G10:G24)</f>
        <v>0</v>
      </c>
      <c r="H25" s="374">
        <f>SUM(H10:H24)</f>
        <v>0</v>
      </c>
    </row>
    <row r="26" spans="1:8" ht="18" customHeight="1">
      <c r="A26" s="375"/>
      <c r="B26" s="376"/>
      <c r="C26" s="377"/>
      <c r="D26" s="378"/>
      <c r="E26" s="378"/>
      <c r="F26" s="379"/>
      <c r="G26" s="379"/>
      <c r="H26" s="379"/>
    </row>
    <row r="27" spans="1:13" ht="12.75">
      <c r="A27" s="481"/>
      <c r="B27" s="481"/>
      <c r="C27" s="481"/>
      <c r="D27" s="481"/>
      <c r="E27" s="481"/>
      <c r="F27" s="481"/>
      <c r="G27" s="481"/>
      <c r="H27" s="481"/>
      <c r="I27" s="190"/>
      <c r="J27" s="190"/>
      <c r="K27" s="190"/>
      <c r="L27" s="190"/>
      <c r="M27" s="190"/>
    </row>
    <row r="28" spans="1:13" ht="12.75">
      <c r="A28" s="482"/>
      <c r="B28" s="482"/>
      <c r="C28" s="482"/>
      <c r="D28" s="482"/>
      <c r="E28" s="482"/>
      <c r="F28" s="482"/>
      <c r="G28" s="482"/>
      <c r="H28" s="482"/>
      <c r="I28" s="190"/>
      <c r="J28" s="190"/>
      <c r="K28" s="190"/>
      <c r="L28" s="190"/>
      <c r="M28" s="190"/>
    </row>
    <row r="29" spans="1:13" ht="26.25" customHeight="1">
      <c r="A29" s="482"/>
      <c r="B29" s="482"/>
      <c r="C29" s="482"/>
      <c r="D29" s="482"/>
      <c r="E29" s="482"/>
      <c r="F29" s="482"/>
      <c r="G29" s="482"/>
      <c r="H29" s="482"/>
      <c r="I29" s="190"/>
      <c r="J29" s="190"/>
      <c r="K29" s="190"/>
      <c r="L29" s="190"/>
      <c r="M29" s="190"/>
    </row>
  </sheetData>
  <sheetProtection/>
  <mergeCells count="10">
    <mergeCell ref="A25:B25"/>
    <mergeCell ref="F8:F9"/>
    <mergeCell ref="A27:H29"/>
    <mergeCell ref="C8:D8"/>
    <mergeCell ref="E8:E9"/>
    <mergeCell ref="G8:G9"/>
    <mergeCell ref="A6:A9"/>
    <mergeCell ref="B7:H7"/>
    <mergeCell ref="B8:B9"/>
    <mergeCell ref="H8:H9"/>
  </mergeCells>
  <dataValidations count="1">
    <dataValidation type="decimal" allowBlank="1" showInputMessage="1" showErrorMessage="1" sqref="C10:C24 G10:G24 E10:E24">
      <formula1>0</formula1>
      <formula2>999999999</formula2>
    </dataValidation>
  </dataValidations>
  <printOptions horizontalCentered="1"/>
  <pageMargins left="0.18" right="0.19" top="1" bottom="0.46" header="0.21" footer="0.5"/>
  <pageSetup fitToHeight="1" fitToWidth="1" horizontalDpi="600" verticalDpi="600" orientation="landscape" scale="83" r:id="rId1"/>
</worksheet>
</file>

<file path=xl/worksheets/sheet9.xml><?xml version="1.0" encoding="utf-8"?>
<worksheet xmlns="http://schemas.openxmlformats.org/spreadsheetml/2006/main" xmlns:r="http://schemas.openxmlformats.org/officeDocument/2006/relationships">
  <sheetPr>
    <pageSetUpPr fitToPage="1"/>
  </sheetPr>
  <dimension ref="A1:Q43"/>
  <sheetViews>
    <sheetView showGridLines="0" zoomScalePageLayoutView="0" workbookViewId="0" topLeftCell="A1">
      <selection activeCell="D17" sqref="D17"/>
    </sheetView>
  </sheetViews>
  <sheetFormatPr defaultColWidth="9.140625" defaultRowHeight="12.75"/>
  <cols>
    <col min="2" max="2" width="25.28125" style="0" customWidth="1"/>
    <col min="3" max="3" width="11.7109375" style="0" customWidth="1"/>
    <col min="4" max="4" width="55.140625" style="0" customWidth="1"/>
  </cols>
  <sheetData>
    <row r="1" spans="1:6" ht="12.75">
      <c r="A1" s="1" t="str">
        <f>CONCATENATE("DJJ Solicitation #: ",'Provider Info &amp; Instructions'!$C$4)</f>
        <v>DJJ Solicitation #: RFP#10701</v>
      </c>
      <c r="F1" s="147" t="str">
        <f>CONCATENATE('Provider Info &amp; Instructions'!$C$3," v",'Provider Info &amp; Instructions'!$C$8)</f>
        <v>&lt;Enter provider name&gt; v&lt;Enter version number, e.g., 1, 2, 3&gt;</v>
      </c>
    </row>
    <row r="2" spans="1:4" ht="12.75">
      <c r="A2" s="24" t="s">
        <v>120</v>
      </c>
      <c r="B2" s="24"/>
      <c r="C2" s="24"/>
      <c r="D2" s="24"/>
    </row>
    <row r="3" spans="1:4" ht="12.75">
      <c r="A3" s="24"/>
      <c r="B3" s="24"/>
      <c r="C3" s="24"/>
      <c r="D3" s="24"/>
    </row>
    <row r="4" ht="12.75">
      <c r="A4" s="4" t="s">
        <v>121</v>
      </c>
    </row>
    <row r="5" ht="12.75">
      <c r="A5" s="3"/>
    </row>
    <row r="6" spans="1:17" ht="12.75">
      <c r="A6" s="5" t="s">
        <v>122</v>
      </c>
      <c r="B6" s="136"/>
      <c r="C6" s="136"/>
      <c r="D6" s="136"/>
      <c r="E6" s="136"/>
      <c r="F6" s="136"/>
      <c r="G6" s="136"/>
      <c r="H6" s="136"/>
      <c r="I6" s="136"/>
      <c r="J6" s="136"/>
      <c r="K6" s="136"/>
      <c r="L6" s="136"/>
      <c r="M6" s="136"/>
      <c r="N6" s="136"/>
      <c r="O6" s="136"/>
      <c r="P6" s="136"/>
      <c r="Q6" s="136"/>
    </row>
    <row r="7" spans="1:17" ht="12.75">
      <c r="A7" s="5"/>
      <c r="B7" s="136"/>
      <c r="C7" s="136"/>
      <c r="D7" s="136"/>
      <c r="E7" s="136"/>
      <c r="F7" s="136"/>
      <c r="G7" s="136"/>
      <c r="H7" s="136"/>
      <c r="I7" s="136"/>
      <c r="J7" s="136"/>
      <c r="K7" s="136"/>
      <c r="L7" s="136"/>
      <c r="M7" s="136"/>
      <c r="N7" s="136"/>
      <c r="O7" s="136"/>
      <c r="P7" s="136"/>
      <c r="Q7" s="136"/>
    </row>
    <row r="8" spans="1:17" ht="12.75">
      <c r="A8" s="5" t="s">
        <v>123</v>
      </c>
      <c r="B8" s="136"/>
      <c r="C8" s="136"/>
      <c r="D8" s="136"/>
      <c r="E8" s="136"/>
      <c r="F8" s="136"/>
      <c r="G8" s="136"/>
      <c r="H8" s="136"/>
      <c r="I8" s="136"/>
      <c r="J8" s="136"/>
      <c r="K8" s="136"/>
      <c r="L8" s="136"/>
      <c r="M8" s="136"/>
      <c r="N8" s="136"/>
      <c r="O8" s="136"/>
      <c r="P8" s="136"/>
      <c r="Q8" s="136"/>
    </row>
    <row r="9" spans="1:17" ht="12.75">
      <c r="A9" s="5"/>
      <c r="B9" s="136"/>
      <c r="C9" s="136"/>
      <c r="D9" s="136"/>
      <c r="E9" s="136"/>
      <c r="F9" s="136"/>
      <c r="G9" s="136"/>
      <c r="H9" s="136"/>
      <c r="I9" s="136"/>
      <c r="J9" s="136"/>
      <c r="K9" s="136"/>
      <c r="L9" s="136"/>
      <c r="M9" s="136"/>
      <c r="N9" s="136"/>
      <c r="O9" s="136"/>
      <c r="P9" s="136"/>
      <c r="Q9" s="136"/>
    </row>
    <row r="10" spans="1:17" ht="12.75">
      <c r="A10" s="5"/>
      <c r="B10" s="5"/>
      <c r="C10" s="5"/>
      <c r="D10" s="5"/>
      <c r="E10" s="5"/>
      <c r="F10" s="5"/>
      <c r="G10" s="5"/>
      <c r="H10" s="5"/>
      <c r="I10" s="5"/>
      <c r="J10" s="5"/>
      <c r="K10" s="5"/>
      <c r="L10" s="5"/>
      <c r="M10" s="5"/>
      <c r="N10" s="5"/>
      <c r="O10" s="5"/>
      <c r="P10" s="5"/>
      <c r="Q10" s="5"/>
    </row>
    <row r="11" spans="1:17" ht="12.75">
      <c r="A11" s="5"/>
      <c r="B11" s="5"/>
      <c r="C11" s="5"/>
      <c r="D11" s="5"/>
      <c r="E11" s="5"/>
      <c r="F11" s="5"/>
      <c r="G11" s="5"/>
      <c r="H11" s="5"/>
      <c r="I11" s="5"/>
      <c r="J11" s="5"/>
      <c r="K11" s="5"/>
      <c r="L11" s="5"/>
      <c r="M11" s="5"/>
      <c r="N11" s="5"/>
      <c r="O11" s="5"/>
      <c r="P11" s="5"/>
      <c r="Q11" s="5"/>
    </row>
    <row r="12" spans="1:17" ht="12.75">
      <c r="A12" s="135"/>
      <c r="B12" s="135"/>
      <c r="C12" s="135"/>
      <c r="D12" s="135"/>
      <c r="E12" s="135"/>
      <c r="F12" s="135"/>
      <c r="G12" s="135"/>
      <c r="H12" s="135"/>
      <c r="I12" s="135"/>
      <c r="J12" s="135"/>
      <c r="K12" s="135"/>
      <c r="L12" s="135"/>
      <c r="M12" s="135"/>
      <c r="N12" s="135"/>
      <c r="O12" s="135"/>
      <c r="P12" s="135"/>
      <c r="Q12" s="135"/>
    </row>
    <row r="13" spans="1:17" ht="12.75">
      <c r="A13" s="5"/>
      <c r="B13" s="136"/>
      <c r="C13" s="136"/>
      <c r="D13" s="136"/>
      <c r="E13" s="136"/>
      <c r="F13" s="136"/>
      <c r="G13" s="136"/>
      <c r="H13" s="136"/>
      <c r="I13" s="136"/>
      <c r="J13" s="136"/>
      <c r="K13" s="136"/>
      <c r="L13" s="136"/>
      <c r="M13" s="136"/>
      <c r="N13" s="136"/>
      <c r="O13" s="136"/>
      <c r="P13" s="136"/>
      <c r="Q13" s="136"/>
    </row>
    <row r="14" ht="12.75">
      <c r="A14" s="4"/>
    </row>
    <row r="15" spans="2:4" ht="15.75" thickBot="1">
      <c r="B15" s="140" t="s">
        <v>124</v>
      </c>
      <c r="C15" s="140"/>
      <c r="D15" s="140"/>
    </row>
    <row r="16" spans="2:4" s="2" customFormat="1" ht="21.75" customHeight="1" thickBot="1">
      <c r="B16" s="16" t="s">
        <v>125</v>
      </c>
      <c r="C16" s="17" t="s">
        <v>69</v>
      </c>
      <c r="D16" s="18" t="s">
        <v>126</v>
      </c>
    </row>
    <row r="17" spans="2:4" ht="12.75">
      <c r="B17" s="150"/>
      <c r="C17" s="13"/>
      <c r="D17" s="10"/>
    </row>
    <row r="18" spans="2:4" ht="12.75">
      <c r="B18" s="151"/>
      <c r="C18" s="14"/>
      <c r="D18" s="11"/>
    </row>
    <row r="19" spans="2:4" ht="12.75">
      <c r="B19" s="151"/>
      <c r="C19" s="14"/>
      <c r="D19" s="11"/>
    </row>
    <row r="20" spans="2:4" ht="12.75">
      <c r="B20" s="151"/>
      <c r="C20" s="14"/>
      <c r="D20" s="11"/>
    </row>
    <row r="21" spans="2:4" ht="12.75">
      <c r="B21" s="151"/>
      <c r="C21" s="14"/>
      <c r="D21" s="11"/>
    </row>
    <row r="22" spans="2:4" ht="12.75">
      <c r="B22" s="151"/>
      <c r="C22" s="14"/>
      <c r="D22" s="11"/>
    </row>
    <row r="23" spans="2:4" ht="12.75">
      <c r="B23" s="151"/>
      <c r="C23" s="14"/>
      <c r="D23" s="11"/>
    </row>
    <row r="24" spans="2:4" ht="12.75">
      <c r="B24" s="151"/>
      <c r="C24" s="14"/>
      <c r="D24" s="11"/>
    </row>
    <row r="25" spans="2:4" ht="12.75">
      <c r="B25" s="151"/>
      <c r="C25" s="14"/>
      <c r="D25" s="11"/>
    </row>
    <row r="26" spans="2:4" ht="12.75">
      <c r="B26" s="151"/>
      <c r="C26" s="14"/>
      <c r="D26" s="11"/>
    </row>
    <row r="27" spans="2:4" ht="12.75">
      <c r="B27" s="151"/>
      <c r="C27" s="14"/>
      <c r="D27" s="11"/>
    </row>
    <row r="28" spans="2:4" ht="12.75">
      <c r="B28" s="151"/>
      <c r="C28" s="14"/>
      <c r="D28" s="11"/>
    </row>
    <row r="29" spans="2:4" ht="12.75">
      <c r="B29" s="151"/>
      <c r="C29" s="14"/>
      <c r="D29" s="11"/>
    </row>
    <row r="30" spans="2:4" ht="12.75">
      <c r="B30" s="151"/>
      <c r="C30" s="14"/>
      <c r="D30" s="11"/>
    </row>
    <row r="31" spans="2:4" ht="12.75">
      <c r="B31" s="151"/>
      <c r="C31" s="14"/>
      <c r="D31" s="11"/>
    </row>
    <row r="32" spans="2:4" ht="12.75">
      <c r="B32" s="151"/>
      <c r="C32" s="14"/>
      <c r="D32" s="11"/>
    </row>
    <row r="33" spans="2:4" ht="12.75">
      <c r="B33" s="151"/>
      <c r="C33" s="14"/>
      <c r="D33" s="11"/>
    </row>
    <row r="34" spans="2:4" ht="12.75">
      <c r="B34" s="151"/>
      <c r="C34" s="14"/>
      <c r="D34" s="11"/>
    </row>
    <row r="35" spans="2:4" ht="12.75">
      <c r="B35" s="151"/>
      <c r="C35" s="14"/>
      <c r="D35" s="11"/>
    </row>
    <row r="36" spans="2:4" ht="12.75">
      <c r="B36" s="151"/>
      <c r="C36" s="14"/>
      <c r="D36" s="11"/>
    </row>
    <row r="37" spans="2:4" ht="12.75">
      <c r="B37" s="151"/>
      <c r="C37" s="14"/>
      <c r="D37" s="11"/>
    </row>
    <row r="38" spans="2:4" ht="12.75">
      <c r="B38" s="151"/>
      <c r="C38" s="14"/>
      <c r="D38" s="11"/>
    </row>
    <row r="39" spans="2:4" ht="12.75">
      <c r="B39" s="151"/>
      <c r="C39" s="14"/>
      <c r="D39" s="11"/>
    </row>
    <row r="40" spans="2:4" ht="12.75">
      <c r="B40" s="151"/>
      <c r="C40" s="14"/>
      <c r="D40" s="11"/>
    </row>
    <row r="41" spans="2:4" ht="12.75">
      <c r="B41" s="151"/>
      <c r="C41" s="14"/>
      <c r="D41" s="11"/>
    </row>
    <row r="42" spans="2:4" ht="12.75">
      <c r="B42" s="151"/>
      <c r="C42" s="14"/>
      <c r="D42" s="11"/>
    </row>
    <row r="43" spans="2:4" ht="13.5" thickBot="1">
      <c r="B43" s="152"/>
      <c r="C43" s="15"/>
      <c r="D43" s="12"/>
    </row>
  </sheetData>
  <sheetProtection/>
  <dataValidations count="1">
    <dataValidation type="decimal" allowBlank="1" showInputMessage="1" showErrorMessage="1" sqref="C17:C43">
      <formula1>0</formula1>
      <formula2>999999999</formula2>
    </dataValidation>
  </dataValidations>
  <printOptions horizontalCentered="1"/>
  <pageMargins left="0.18" right="0.19" top="1" bottom="0.46" header="0.21" footer="0.5"/>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WilsonGR</dc:creator>
  <cp:keywords/>
  <dc:description/>
  <cp:lastModifiedBy>Mitchell, Amber</cp:lastModifiedBy>
  <dcterms:created xsi:type="dcterms:W3CDTF">2005-11-01T22:11:31Z</dcterms:created>
  <dcterms:modified xsi:type="dcterms:W3CDTF">2021-02-09T13:22:53Z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0x010100BEA5B63563D9EB42A4A51FC83F5EF1CD00BC07E0B1658EAF4D90B5904B0A2015C4</vt:lpwstr>
  </property>
  <property fmtid="{D5CDD505-2E9C-101B-9397-08002B2CF9AE}" pid="3" name="Contract Status">
    <vt:lpwstr>N/A</vt:lpwstr>
  </property>
  <property fmtid="{D5CDD505-2E9C-101B-9397-08002B2CF9AE}" pid="4" name="Procument Version">
    <vt:lpwstr/>
  </property>
  <property fmtid="{D5CDD505-2E9C-101B-9397-08002B2CF9AE}" pid="5" name="Procurement Status">
    <vt:lpwstr>In Progress</vt:lpwstr>
  </property>
  <property fmtid="{D5CDD505-2E9C-101B-9397-08002B2CF9AE}" pid="6" name="Procurement">
    <vt:lpwstr>02. Development</vt:lpwstr>
  </property>
  <property fmtid="{D5CDD505-2E9C-101B-9397-08002B2CF9AE}" pid="7" name="SharedWithUsers">
    <vt:lpwstr>613;#Aubin, Candice</vt:lpwstr>
  </property>
</Properties>
</file>